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mc:AlternateContent xmlns:mc="http://schemas.openxmlformats.org/markup-compatibility/2006">
    <mc:Choice Requires="x15">
      <x15ac:absPath xmlns:x15ac="http://schemas.microsoft.com/office/spreadsheetml/2010/11/ac" url="C:\Users\Administrator\Desktop\26-27 GÜZ DERS PROGRAMLARI\"/>
    </mc:Choice>
  </mc:AlternateContent>
  <bookViews>
    <workbookView xWindow="0" yWindow="0" windowWidth="28800" windowHeight="12345"/>
  </bookViews>
  <sheets>
    <sheet name="Sayfa1" sheetId="1" r:id="rId1"/>
    <sheet name="Sayfa2" sheetId="2" state="hidden" r:id="rId2"/>
    <sheet name="Sayfa3" sheetId="3" state="hidden" r:id="rId3"/>
    <sheet name="Sayfa4" sheetId="4" state="hidden" r:id="rId4"/>
    <sheet name="Sayfa5" sheetId="5" state="hidden" r:id="rId5"/>
    <sheet name="Sayfa6" sheetId="6" state="hidden" r:id="rId6"/>
    <sheet name="Sayfa7" sheetId="7" state="hidden" r:id="rId7"/>
  </sheets>
  <definedNames>
    <definedName name="Derslikler">Sayfa2!$A:$A</definedName>
    <definedName name="Hocalar">Sayfa2!#REF!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1" i="6" l="1"/>
  <c r="G52" i="6"/>
  <c r="G53" i="6"/>
  <c r="G7" i="3"/>
  <c r="G4" i="3"/>
  <c r="G47" i="3"/>
  <c r="V86" i="1"/>
  <c r="T86" i="1"/>
  <c r="V84" i="1"/>
  <c r="T84" i="1"/>
  <c r="V82" i="1"/>
  <c r="T82" i="1"/>
  <c r="V80" i="1"/>
  <c r="T80" i="1"/>
  <c r="V78" i="1"/>
  <c r="T78" i="1"/>
  <c r="V76" i="1"/>
  <c r="T76" i="1"/>
  <c r="V74" i="1"/>
  <c r="T74" i="1"/>
  <c r="V72" i="1"/>
  <c r="T72" i="1"/>
  <c r="V18" i="1"/>
  <c r="T18" i="1"/>
  <c r="V16" i="1"/>
  <c r="T16" i="1"/>
  <c r="V14" i="1"/>
  <c r="T14" i="1"/>
  <c r="V12" i="1"/>
  <c r="T12" i="1"/>
  <c r="I2" i="7" s="1" a="1"/>
  <c r="I2" i="7" s="1"/>
  <c r="T10" i="1"/>
  <c r="T8" i="1"/>
  <c r="V6" i="1"/>
  <c r="T6" i="1"/>
  <c r="V4" i="1"/>
  <c r="T4" i="1"/>
  <c r="G5" i="7"/>
  <c r="G4" i="7"/>
  <c r="G3" i="7"/>
  <c r="G2" i="7"/>
  <c r="G11" i="6"/>
  <c r="G9" i="6"/>
  <c r="G7" i="6"/>
  <c r="G5" i="6"/>
  <c r="G49" i="6"/>
  <c r="G50" i="6"/>
  <c r="G44" i="6"/>
  <c r="G45" i="6"/>
  <c r="G46" i="6"/>
  <c r="G47" i="6"/>
  <c r="G48"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0" i="6"/>
  <c r="G8" i="6"/>
  <c r="G6" i="6"/>
  <c r="G4" i="6"/>
  <c r="G3" i="6"/>
  <c r="G2" i="6"/>
  <c r="P33" i="1" s="1"/>
  <c r="G35" i="5"/>
  <c r="G32" i="5"/>
  <c r="G29" i="5"/>
  <c r="G30" i="5"/>
  <c r="G26" i="5"/>
  <c r="G27" i="5"/>
  <c r="G23" i="5"/>
  <c r="G24" i="5"/>
  <c r="G20" i="5"/>
  <c r="G21" i="5"/>
  <c r="G16" i="5"/>
  <c r="G17" i="5"/>
  <c r="G18" i="5"/>
  <c r="G12" i="5"/>
  <c r="G13" i="5"/>
  <c r="G14" i="5"/>
  <c r="G8" i="5"/>
  <c r="G9" i="5"/>
  <c r="G10" i="5"/>
  <c r="G7" i="5"/>
  <c r="G11" i="5"/>
  <c r="G15" i="5"/>
  <c r="G19" i="5"/>
  <c r="G22" i="5"/>
  <c r="G25" i="5"/>
  <c r="G28" i="5"/>
  <c r="G31" i="5"/>
  <c r="G34" i="5"/>
  <c r="N61" i="1" s="1"/>
  <c r="G33" i="5"/>
  <c r="G36" i="5"/>
  <c r="G37" i="5"/>
  <c r="G38" i="5"/>
  <c r="G39" i="5"/>
  <c r="G6" i="5"/>
  <c r="G5" i="5"/>
  <c r="G4" i="5"/>
  <c r="G3" i="5"/>
  <c r="G2" i="5"/>
  <c r="N10" i="1" s="1"/>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G2" i="4"/>
  <c r="G2" i="3"/>
  <c r="F44" i="1" s="1"/>
  <c r="G3" i="3"/>
  <c r="G5" i="3"/>
  <c r="G6" i="3"/>
  <c r="G8" i="3"/>
  <c r="G9" i="3"/>
  <c r="G10" i="3"/>
  <c r="F31" i="1" s="1"/>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P29" i="1" l="1"/>
  <c r="P31" i="1"/>
  <c r="R78" i="1"/>
  <c r="L10" i="1"/>
  <c r="N8" i="1"/>
  <c r="L8" i="1"/>
  <c r="N6" i="1"/>
  <c r="N78" i="1"/>
  <c r="L6" i="1"/>
  <c r="N76" i="1"/>
  <c r="N4" i="1"/>
  <c r="N74" i="1"/>
  <c r="L4" i="1"/>
  <c r="N18" i="1"/>
  <c r="L18" i="1"/>
  <c r="N16" i="1"/>
  <c r="L16" i="1"/>
  <c r="N14" i="1"/>
  <c r="L14" i="1"/>
  <c r="N12" i="1"/>
  <c r="L12" i="1"/>
  <c r="F33" i="1"/>
  <c r="F29" i="1"/>
  <c r="L69" i="1"/>
  <c r="L61" i="1"/>
  <c r="N67" i="1"/>
  <c r="N59" i="1"/>
  <c r="L67" i="1"/>
  <c r="L59" i="1"/>
  <c r="N65" i="1"/>
  <c r="N57" i="1"/>
  <c r="L65" i="1"/>
  <c r="L57" i="1"/>
  <c r="N63" i="1"/>
  <c r="N55" i="1"/>
  <c r="L63" i="1"/>
  <c r="L55" i="1"/>
  <c r="N69" i="1"/>
  <c r="F42" i="1"/>
  <c r="D84" i="1"/>
  <c r="R74" i="1"/>
  <c r="R76" i="1"/>
  <c r="D82" i="1"/>
  <c r="D46" i="1"/>
  <c r="D65" i="1"/>
  <c r="D8" i="1"/>
  <c r="F67" i="1"/>
  <c r="D67" i="1"/>
  <c r="D61" i="1"/>
  <c r="D23" i="1"/>
  <c r="D25" i="1"/>
  <c r="D27" i="1"/>
  <c r="D63" i="1"/>
  <c r="D29" i="1"/>
  <c r="D31" i="1"/>
  <c r="D59" i="1"/>
  <c r="D42" i="1"/>
  <c r="D4" i="1"/>
  <c r="F57" i="1"/>
  <c r="D6" i="1"/>
  <c r="D38" i="1"/>
  <c r="D10" i="1"/>
  <c r="D40" i="1"/>
  <c r="F63" i="1"/>
  <c r="F65" i="1"/>
  <c r="D44" i="1"/>
  <c r="D57" i="1"/>
  <c r="F86" i="1"/>
  <c r="H21" i="1"/>
  <c r="F80" i="1"/>
  <c r="D69" i="1"/>
  <c r="H18" i="1"/>
  <c r="D86" i="1"/>
  <c r="H23" i="1"/>
  <c r="F82" i="1"/>
  <c r="F69" i="1"/>
  <c r="H25" i="1"/>
  <c r="F84" i="1"/>
  <c r="F55" i="1"/>
  <c r="H27" i="1"/>
  <c r="D80" i="1"/>
  <c r="P80" i="1"/>
  <c r="R38" i="1"/>
  <c r="R63" i="1"/>
  <c r="R80" i="1"/>
  <c r="P6" i="1"/>
  <c r="P14" i="1"/>
  <c r="P23" i="1"/>
  <c r="P40" i="1"/>
  <c r="P48" i="1"/>
  <c r="P57" i="1"/>
  <c r="P65" i="1"/>
  <c r="P74" i="1"/>
  <c r="P82" i="1"/>
  <c r="R4" i="1"/>
  <c r="R72" i="1"/>
  <c r="R6" i="1"/>
  <c r="R14" i="1"/>
  <c r="R23" i="1"/>
  <c r="R31" i="1"/>
  <c r="R40" i="1"/>
  <c r="R48" i="1"/>
  <c r="R57" i="1"/>
  <c r="R65" i="1"/>
  <c r="R82" i="1"/>
  <c r="R21" i="1"/>
  <c r="R29" i="1"/>
  <c r="P8" i="1"/>
  <c r="P16" i="1"/>
  <c r="P25" i="1"/>
  <c r="P42" i="1"/>
  <c r="P50" i="1"/>
  <c r="P59" i="1"/>
  <c r="P67" i="1"/>
  <c r="P76" i="1"/>
  <c r="P84" i="1"/>
  <c r="R55" i="1"/>
  <c r="R8" i="1"/>
  <c r="R16" i="1"/>
  <c r="R25" i="1"/>
  <c r="R33" i="1"/>
  <c r="R42" i="1"/>
  <c r="R50" i="1"/>
  <c r="R59" i="1"/>
  <c r="R67" i="1"/>
  <c r="R84" i="1"/>
  <c r="R12" i="1"/>
  <c r="R46" i="1"/>
  <c r="P10" i="1"/>
  <c r="P18" i="1"/>
  <c r="P27" i="1"/>
  <c r="P35" i="1"/>
  <c r="P44" i="1"/>
  <c r="P52" i="1"/>
  <c r="P61" i="1"/>
  <c r="P69" i="1"/>
  <c r="P78" i="1"/>
  <c r="P86" i="1"/>
  <c r="R10" i="1"/>
  <c r="R18" i="1"/>
  <c r="R27" i="1"/>
  <c r="R35" i="1"/>
  <c r="R44" i="1"/>
  <c r="R52" i="1"/>
  <c r="R61" i="1"/>
  <c r="R69" i="1"/>
  <c r="R86" i="1"/>
  <c r="P4" i="1"/>
  <c r="P12" i="1"/>
  <c r="P21" i="1"/>
  <c r="P38" i="1"/>
  <c r="P46" i="1"/>
  <c r="P55" i="1"/>
  <c r="P63" i="1"/>
  <c r="P72" i="1"/>
  <c r="N84" i="1"/>
  <c r="N33" i="1"/>
  <c r="L78" i="1"/>
  <c r="L86" i="1"/>
  <c r="L27" i="1"/>
  <c r="L35" i="1"/>
  <c r="L44" i="1"/>
  <c r="N52" i="1"/>
  <c r="N86" i="1"/>
  <c r="N42" i="1"/>
  <c r="N27" i="1"/>
  <c r="L52" i="1"/>
  <c r="N25" i="1"/>
  <c r="N50" i="1"/>
  <c r="N35" i="1"/>
  <c r="L72" i="1"/>
  <c r="L21" i="1"/>
  <c r="L29" i="1"/>
  <c r="L38" i="1"/>
  <c r="L46" i="1"/>
  <c r="N72" i="1"/>
  <c r="N80" i="1"/>
  <c r="N21" i="1"/>
  <c r="N29" i="1"/>
  <c r="N46" i="1"/>
  <c r="L74" i="1"/>
  <c r="L82" i="1"/>
  <c r="N44" i="1"/>
  <c r="L80" i="1"/>
  <c r="L23" i="1"/>
  <c r="L31" i="1"/>
  <c r="L40" i="1"/>
  <c r="L48" i="1"/>
  <c r="N82" i="1"/>
  <c r="N31" i="1"/>
  <c r="N48" i="1"/>
  <c r="L76" i="1"/>
  <c r="L84" i="1"/>
  <c r="N23" i="1"/>
  <c r="N40" i="1"/>
  <c r="L25" i="1"/>
  <c r="L33" i="1"/>
  <c r="L42" i="1"/>
  <c r="L50" i="1"/>
  <c r="H44" i="1"/>
  <c r="H78" i="1"/>
  <c r="H4" i="1"/>
  <c r="J6" i="1"/>
  <c r="J78" i="1"/>
  <c r="J40" i="1"/>
  <c r="H76" i="1"/>
  <c r="J25" i="1"/>
  <c r="J27" i="1"/>
  <c r="H29" i="1"/>
  <c r="H46" i="1"/>
  <c r="H63" i="1"/>
  <c r="H80" i="1"/>
  <c r="J23" i="1"/>
  <c r="H6" i="1"/>
  <c r="J80" i="1"/>
  <c r="J29" i="1"/>
  <c r="J10" i="1"/>
  <c r="J31" i="1"/>
  <c r="H48" i="1"/>
  <c r="H65" i="1"/>
  <c r="H82" i="1"/>
  <c r="H42" i="1"/>
  <c r="J42" i="1"/>
  <c r="H61" i="1"/>
  <c r="H8" i="1"/>
  <c r="J46" i="1"/>
  <c r="J12" i="1"/>
  <c r="H31" i="1"/>
  <c r="J48" i="1"/>
  <c r="J65" i="1"/>
  <c r="J82" i="1"/>
  <c r="J57" i="1"/>
  <c r="H59" i="1"/>
  <c r="J59" i="1"/>
  <c r="J61" i="1"/>
  <c r="H14" i="1"/>
  <c r="H33" i="1"/>
  <c r="H50" i="1"/>
  <c r="H67" i="1"/>
  <c r="H84" i="1"/>
  <c r="H16" i="1"/>
  <c r="J74" i="1"/>
  <c r="J4" i="1"/>
  <c r="J76" i="1"/>
  <c r="J44" i="1"/>
  <c r="J8" i="1"/>
  <c r="J63" i="1"/>
  <c r="J14" i="1"/>
  <c r="H35" i="1"/>
  <c r="J50" i="1"/>
  <c r="J67" i="1"/>
  <c r="J84" i="1"/>
  <c r="J35" i="1"/>
  <c r="H69" i="1"/>
  <c r="H86" i="1"/>
  <c r="J18" i="1"/>
  <c r="J52" i="1"/>
  <c r="J69" i="1"/>
  <c r="J86" i="1"/>
  <c r="H52" i="1"/>
  <c r="J33" i="1"/>
  <c r="H38" i="1"/>
  <c r="H55" i="1"/>
  <c r="H72" i="1"/>
  <c r="H10" i="1"/>
  <c r="J16" i="1"/>
  <c r="J38" i="1"/>
  <c r="J55" i="1"/>
  <c r="J72" i="1"/>
  <c r="H12" i="1"/>
  <c r="J21" i="1"/>
  <c r="H40" i="1"/>
  <c r="H57" i="1"/>
  <c r="H74" i="1"/>
  <c r="D50" i="1"/>
  <c r="F78" i="1"/>
  <c r="F76" i="1"/>
  <c r="F74" i="1"/>
  <c r="F72" i="1"/>
  <c r="D72" i="1"/>
  <c r="D74" i="1"/>
  <c r="D76" i="1"/>
  <c r="D78" i="1"/>
  <c r="D18" i="1"/>
  <c r="D16" i="1"/>
  <c r="F61" i="1"/>
  <c r="D48" i="1"/>
  <c r="F59" i="1"/>
  <c r="D52" i="1"/>
  <c r="D55" i="1"/>
  <c r="F52" i="1"/>
  <c r="F50" i="1"/>
  <c r="F48" i="1"/>
  <c r="F46" i="1"/>
  <c r="I2" i="6" l="1" a="1"/>
  <c r="I2" i="6" s="1"/>
  <c r="I2" i="4" a="1"/>
  <c r="I2" i="4" s="1"/>
  <c r="I2" i="5" a="1"/>
  <c r="I2" i="5" s="1"/>
  <c r="I2" i="3" a="1"/>
  <c r="I2" i="3" s="1"/>
  <c r="I5" i="5"/>
  <c r="I4" i="5"/>
  <c r="I3"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<sst xmlns="http://schemas.openxmlformats.org/spreadsheetml/2006/main" count="1102" uniqueCount="200">
  <si>
    <t>8:30 - 9:15</t>
  </si>
  <si>
    <t>9:25-10:10</t>
  </si>
  <si>
    <t>10:20-11:05</t>
  </si>
  <si>
    <t>11:15-12:00</t>
  </si>
  <si>
    <t>13:00-13:45</t>
  </si>
  <si>
    <t>13:55-14:40</t>
  </si>
  <si>
    <t>14:50-15:35</t>
  </si>
  <si>
    <t>15:45-16:30</t>
  </si>
  <si>
    <t>Pazartesi</t>
  </si>
  <si>
    <t>1. SINIF</t>
  </si>
  <si>
    <t>2. SINIF</t>
  </si>
  <si>
    <t>Salı</t>
  </si>
  <si>
    <t>Çarşamba</t>
  </si>
  <si>
    <t>Perşembe</t>
  </si>
  <si>
    <t>Cuma</t>
  </si>
  <si>
    <t>3. SINIF</t>
  </si>
  <si>
    <t>4. SINIF</t>
  </si>
  <si>
    <t>MMZ 1</t>
  </si>
  <si>
    <t>MMZ 2</t>
  </si>
  <si>
    <t>MMZ 3</t>
  </si>
  <si>
    <t>MMZ 4</t>
  </si>
  <si>
    <t>MMZ 5</t>
  </si>
  <si>
    <t>MMZ 6</t>
  </si>
  <si>
    <t>2. Kat Derslik SEMİNER</t>
  </si>
  <si>
    <t>2. Kat Derslik YÜTHAM</t>
  </si>
  <si>
    <t>KCT</t>
  </si>
  <si>
    <t>ÖYK</t>
  </si>
  <si>
    <t>Bilg. Lab 5</t>
  </si>
  <si>
    <t>Çevrimiçi</t>
  </si>
  <si>
    <t>SOSYAL VE TEKNİK SEÇMELİ DERSLER</t>
  </si>
  <si>
    <t xml:space="preserve">BIT 1005 </t>
  </si>
  <si>
    <t xml:space="preserve">Basic Information Technologies </t>
  </si>
  <si>
    <t xml:space="preserve">Fizik I </t>
  </si>
  <si>
    <t xml:space="preserve">Matematik I </t>
  </si>
  <si>
    <t>MME 1105</t>
  </si>
  <si>
    <t>Introduction to Materials Engineering</t>
  </si>
  <si>
    <t>MME 1107</t>
  </si>
  <si>
    <t>Technical English I</t>
  </si>
  <si>
    <t>ATA 1001</t>
  </si>
  <si>
    <t>Atatürk İlk.ve İnk.Tarihi I</t>
  </si>
  <si>
    <t>KPD 1000</t>
  </si>
  <si>
    <t>Kariyer Planlama</t>
  </si>
  <si>
    <t>(Teo)</t>
  </si>
  <si>
    <t>Basic Information Technologies</t>
  </si>
  <si>
    <t>(Uyg)</t>
  </si>
  <si>
    <t>1. Şube</t>
  </si>
  <si>
    <t>2. Şube</t>
  </si>
  <si>
    <t>MMM 1101</t>
  </si>
  <si>
    <t>MMM 1111</t>
  </si>
  <si>
    <t>Bilgisayar Destekli Teknik Resim (2D)</t>
  </si>
  <si>
    <t>Bilgisayar Destekli Teknik Resim (3D)</t>
  </si>
  <si>
    <t>Sütun1</t>
  </si>
  <si>
    <t>Sınıf</t>
  </si>
  <si>
    <t>Kod</t>
  </si>
  <si>
    <t>İşleme</t>
  </si>
  <si>
    <t>Şube</t>
  </si>
  <si>
    <t>Eleman</t>
  </si>
  <si>
    <t>Ders Adı</t>
  </si>
  <si>
    <t xml:space="preserve">KPD 1000 Kariyer Planlama  </t>
  </si>
  <si>
    <t>BIT 1005  Basic Information Technologies  1. Şube (Teo)</t>
  </si>
  <si>
    <t>BIT 1005  Basic Information Technologies 1. Şube (Uyg)</t>
  </si>
  <si>
    <t>BIT 1005  Basic Information Technologies  2. Şube (Teo)</t>
  </si>
  <si>
    <t>BIT 1005  Basic Information Technologies 2. Şube (Uyg)</t>
  </si>
  <si>
    <t xml:space="preserve">MME 1107 Technical English I 1. Şube </t>
  </si>
  <si>
    <t xml:space="preserve">MME 1107 Technical English I 2. Şube </t>
  </si>
  <si>
    <t xml:space="preserve">MME 1105 Introduction to Materials Engineering 1. Şube </t>
  </si>
  <si>
    <t xml:space="preserve">MME 1105 Introduction to Materials Engineering 2. Şube </t>
  </si>
  <si>
    <t xml:space="preserve">MMM 1101 Bilgisayar Destekli Teknik Resim (2D)  </t>
  </si>
  <si>
    <t>KİM 2013</t>
  </si>
  <si>
    <t>Fizikokimya</t>
  </si>
  <si>
    <t>MAK 2321</t>
  </si>
  <si>
    <t xml:space="preserve">Mühendislik Mekaniği </t>
  </si>
  <si>
    <t>MME 2001</t>
  </si>
  <si>
    <t xml:space="preserve">Diferansiyel Denklemler ve Lineer Cebir </t>
  </si>
  <si>
    <t xml:space="preserve">Materials Science I </t>
  </si>
  <si>
    <t>MME 2003</t>
  </si>
  <si>
    <t xml:space="preserve">Metallurgical Thermodynamics </t>
  </si>
  <si>
    <t>TDL 1001</t>
  </si>
  <si>
    <t xml:space="preserve">Türk Dili I </t>
  </si>
  <si>
    <t>MME 2004</t>
  </si>
  <si>
    <t xml:space="preserve">TDL 1001 Türk Dili I   </t>
  </si>
  <si>
    <t xml:space="preserve">MAK 2321 Mühendislik Mekaniği  1. Şube </t>
  </si>
  <si>
    <t xml:space="preserve">MAK 2321 Mühendislik Mekaniği  2. Şube </t>
  </si>
  <si>
    <t xml:space="preserve">KİM 2013 Fizikokimya 1. Şube </t>
  </si>
  <si>
    <t xml:space="preserve">KİM 2013 Fizikokimya 2. Şube </t>
  </si>
  <si>
    <t xml:space="preserve">MME 2001 Materials Science I  1. Şube </t>
  </si>
  <si>
    <t xml:space="preserve">MME 2003 Metallurgical Thermodynamics  1. Şube </t>
  </si>
  <si>
    <t>Thermodynamics of Solution</t>
  </si>
  <si>
    <t xml:space="preserve">MME 2004 Thermodynamics of Solution  </t>
  </si>
  <si>
    <t xml:space="preserve">MME 2001 Materials Science I  2. Şube </t>
  </si>
  <si>
    <t xml:space="preserve">MME 2003 Metallurgical Thermodynamics  2. Şube </t>
  </si>
  <si>
    <t>MMM 3003</t>
  </si>
  <si>
    <t>Malzeme Laboratuvarı</t>
  </si>
  <si>
    <t>MMM 3013</t>
  </si>
  <si>
    <t>Kimyasal Metalurji</t>
  </si>
  <si>
    <t>MMM 3505</t>
  </si>
  <si>
    <t>Fiziksel Metalurji</t>
  </si>
  <si>
    <t>MME 3515</t>
  </si>
  <si>
    <t xml:space="preserve">Phase Diagrams </t>
  </si>
  <si>
    <t>İSG 4001</t>
  </si>
  <si>
    <t>İş Sağlığı ve Güvenliği I</t>
  </si>
  <si>
    <t>5-6. Şube</t>
  </si>
  <si>
    <t>3-4. Şube</t>
  </si>
  <si>
    <t>MMM 3003 Malzeme Laboratuvarı 1. Şube (Uyg)</t>
  </si>
  <si>
    <t>MMM 3003 Malzeme Laboratuvarı  (Teo)</t>
  </si>
  <si>
    <t>MMM 3003 Malzeme Laboratuvarı 3-4. Şube (Uyg)</t>
  </si>
  <si>
    <t>MMM 3003 Malzeme Laboratuvarı 2. Şube (Uyg)</t>
  </si>
  <si>
    <t>MMM 3003 Malzeme Laboratuvarı 5-6. Şube (Uyg)</t>
  </si>
  <si>
    <t xml:space="preserve">MMM 3505 Fiziksel Metalurji 1. Şube </t>
  </si>
  <si>
    <t xml:space="preserve">MMM 3505 Fiziksel Metalurji 2. Şube </t>
  </si>
  <si>
    <t xml:space="preserve">MME 3515 Phase Diagrams  1. Şube </t>
  </si>
  <si>
    <t xml:space="preserve">MME 3515 Phase Diagrams  2. Şube </t>
  </si>
  <si>
    <t>MMM 4709</t>
  </si>
  <si>
    <t>Bitirme Projesi Hazırlık</t>
  </si>
  <si>
    <t>MMM 4098</t>
  </si>
  <si>
    <t>Bitirme Projesi</t>
  </si>
  <si>
    <t>MMM 4711</t>
  </si>
  <si>
    <t>Tasarım ve Malzeme Seçimi</t>
  </si>
  <si>
    <t xml:space="preserve">END 3604 </t>
  </si>
  <si>
    <t>Mühendislik Ekonomisi</t>
  </si>
  <si>
    <t>MMM 4021</t>
  </si>
  <si>
    <t>Kaynak Metalurjisi</t>
  </si>
  <si>
    <t>Kristallografi</t>
  </si>
  <si>
    <t>MMM 4032</t>
  </si>
  <si>
    <t>Elektronik ve Magnetik Seramik</t>
  </si>
  <si>
    <t>MMM 4040</t>
  </si>
  <si>
    <t>MME 4040</t>
  </si>
  <si>
    <t>Electrıc and Magnetıc Ceramıcs</t>
  </si>
  <si>
    <t>Metalik Malzemeler</t>
  </si>
  <si>
    <t>MMM 4045</t>
  </si>
  <si>
    <t>Biyoseramikler</t>
  </si>
  <si>
    <t>MMM 4046</t>
  </si>
  <si>
    <t>Nanomalzemeler</t>
  </si>
  <si>
    <t>MMM 4047</t>
  </si>
  <si>
    <t>Nanomaterials</t>
  </si>
  <si>
    <t>MME 4047</t>
  </si>
  <si>
    <t>Failure Science</t>
  </si>
  <si>
    <t>MME 4051</t>
  </si>
  <si>
    <t>MMM 4052</t>
  </si>
  <si>
    <t>Malzeme Ve Sürdürülebilirlik</t>
  </si>
  <si>
    <t>Yapısal Seramikler</t>
  </si>
  <si>
    <t>MMM 4053</t>
  </si>
  <si>
    <t xml:space="preserve">Polymer Techonology </t>
  </si>
  <si>
    <t>MME 4733</t>
  </si>
  <si>
    <t xml:space="preserve">MMM 4709 Bitirme Projesi Hazırlık  </t>
  </si>
  <si>
    <t xml:space="preserve">MMM 4098 Bitirme Projesi  </t>
  </si>
  <si>
    <t>MMM 4711 Tasarım ve Malzeme Seçimi 1. Şube (Teo)</t>
  </si>
  <si>
    <t>MMM 4711 Tasarım ve Malzeme Seçimi 1. Şube (Uyg)</t>
  </si>
  <si>
    <t>MMM 4711 Tasarım ve Malzeme Seçimi 2. Şube (Teo)</t>
  </si>
  <si>
    <t>MMM 4711 Tasarım ve Malzeme Seçimi 2. Şube (Uyg)</t>
  </si>
  <si>
    <t xml:space="preserve">MME 4733 Polymer Techonology   </t>
  </si>
  <si>
    <t xml:space="preserve">MME 4051 Failure Science  </t>
  </si>
  <si>
    <t xml:space="preserve">MMM 4032 Kristallografi  </t>
  </si>
  <si>
    <t xml:space="preserve">END 3604  Mühendislik Ekonomisi  </t>
  </si>
  <si>
    <t xml:space="preserve">MMM 4021 Kaynak Metalurjisi  </t>
  </si>
  <si>
    <t xml:space="preserve">MMM 4040 Elektronik ve Magnetik Seramik  </t>
  </si>
  <si>
    <t xml:space="preserve">MME 4040 Electrıc and Magnetıc Ceramıcs  </t>
  </si>
  <si>
    <t xml:space="preserve">MMM 4045 Metalik Malzemeler  </t>
  </si>
  <si>
    <t xml:space="preserve">MMM 4047 Nanomalzemeler  </t>
  </si>
  <si>
    <t xml:space="preserve">MME 4047 Nanomaterials  </t>
  </si>
  <si>
    <t xml:space="preserve">MMM 4052 Malzeme Ve Sürdürülebilirlik  </t>
  </si>
  <si>
    <t xml:space="preserve">MMM 4053 Yapısal Seramikler  </t>
  </si>
  <si>
    <t xml:space="preserve">MMM 4046 Biyoseramikler  </t>
  </si>
  <si>
    <t>MTS 3003</t>
  </si>
  <si>
    <t>Nanoteknolojiye Giriş</t>
  </si>
  <si>
    <t>MTS 3011</t>
  </si>
  <si>
    <t>Mühendislik Malzemelerinin Karakterizasyonu</t>
  </si>
  <si>
    <t xml:space="preserve">MTS 3003 Nanoteknolojiye Giriş  </t>
  </si>
  <si>
    <t xml:space="preserve">MTS 3011 Mühendislik Malzemelerinin Karakterizasyonu  </t>
  </si>
  <si>
    <t>LABB</t>
  </si>
  <si>
    <t>Metalurji ve Malzeme Mühendisliği Bölümü 2026-2027 Yılı Güz Dönemi Ders Programı</t>
  </si>
  <si>
    <t>Simü. Lab.</t>
  </si>
  <si>
    <t>Bölüm Lab.</t>
  </si>
  <si>
    <t>1-2. Şube</t>
  </si>
  <si>
    <t xml:space="preserve">MMM 1111 Bilgisayar Destekli Teknik Resim (3D) 1-2. Şube </t>
  </si>
  <si>
    <t xml:space="preserve">ATA 1001 Atatürk İlk.ve İnk.Tarihi I  </t>
  </si>
  <si>
    <t>3. Şube</t>
  </si>
  <si>
    <t>BIT 1005  Basic Information Technologies  3. Şube (Teo)</t>
  </si>
  <si>
    <t>BIT 1005  Basic Information Technologies 3. Şube (Uyg)</t>
  </si>
  <si>
    <t>Eklemeli İmalat</t>
  </si>
  <si>
    <t xml:space="preserve">MMM 4061 Eklemeli İmalat  </t>
  </si>
  <si>
    <t>MMM 4061</t>
  </si>
  <si>
    <t xml:space="preserve">İSG 4001 İş Sağlığı ve Güvenliği I  </t>
  </si>
  <si>
    <t>Bilg. Lab 6-3</t>
  </si>
  <si>
    <t>FİZ 1105</t>
  </si>
  <si>
    <t>FİZ 1105 Fizik I  1. Şube (Teo)</t>
  </si>
  <si>
    <t>FİZ 1105 Fizik I  2. Şube (Uyg)</t>
  </si>
  <si>
    <t>FİZ 1105 Fizik I  1. Şube (Uyg)</t>
  </si>
  <si>
    <t>FİZ 1105 Fizik I  2. Şube (Teo)</t>
  </si>
  <si>
    <t>MAT 1011</t>
  </si>
  <si>
    <t xml:space="preserve">MAT 1011 Matematik I  2. Şube </t>
  </si>
  <si>
    <t xml:space="preserve">MAT 1011 Matematik I  1. Şube </t>
  </si>
  <si>
    <t>BDE 1001-GSH 1001-GSM 1001</t>
  </si>
  <si>
    <t xml:space="preserve">BDE 1001-GSH 1001-GSM 1001   </t>
  </si>
  <si>
    <t>MAT 2303</t>
  </si>
  <si>
    <t>MAT 2303 Diferansiyel Denklemler ve Lineer Cebir   (Uyg)</t>
  </si>
  <si>
    <t>MAT 2303 Diferansiyel Denklemler ve Lineer Cebir   (Teo)</t>
  </si>
  <si>
    <t>MMZ 4/Bilg. Lab 11</t>
  </si>
  <si>
    <t xml:space="preserve">MMM 3013 Kimyasal Metalurji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</si>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</sst>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charset val="162"/>
      <scheme val="minor"/>
    </font>
    <font>
      <sz val="10"/>
      <name val="Arial"/>
      <family val="2"/>
      <charset val="162"/>
    </font>
    <font>
      <sz val="12"/>
      <color theme="1"/>
      <name val="Times New Roman"/>
      <family val="1"/>
      <charset val="162"/>
    </font>
    <font>
      <b/>
      <sz val="12"/>
      <color theme="1"/>
      <name val="Times New Roman"/>
      <family val="1"/>
      <charset val="162"/>
    </font>
    <font>
      <b/>
      <sz val="16"/>
      <name val="Times New Roman"/>
      <family val="1"/>
      <charset val="162"/>
    </font>
    <font>
      <sz val="18"/>
      <color theme="1"/>
      <name val="Times New Roman"/>
      <family val="1"/>
      <charset val="162"/>
    </font>
    <font>
      <b/>
      <sz val="18"/>
      <color theme="1"/>
      <name val="Times New Roman"/>
      <family val="1"/>
      <charset val="162"/>
    </font>
    <font>
      <b/>
      <sz val="20"/>
      <color rgb="FFFF0000"/>
      <name val="Times New Roman"/>
      <family val="1"/>
      <charset val="162"/>
    </font>
    <font>
      <sz val="8"/>
      <name val="Calibri"/>
      <family val="2"/>
      <scheme val="minor"/>
    </font>
    <font>
      <sz val="10"/>
      <color theme="1"/>
      <name val="Times New Roman"/>
      <family val="1"/>
      <charset val="162"/>
    </font>
    <font>
      <sz val="11"/>
      <color theme="1"/>
      <name val="Calibri"/>
      <family val="2"/>
      <charset val="162"/>
      <scheme val="minor"/>
    </font>
    <font>
      <sz val="10"/>
      <color theme="1"/>
      <name val="Calibri"/>
      <family val="2"/>
      <charset val="162"/>
      <scheme val="minor"/>
    </font>
    <font>
      <b/>
      <sz val="48"/>
      <name val="Times New Roman"/>
      <family val="1"/>
      <charset val="162"/>
    </font>
    <font>
      <b/>
      <sz val="18"/>
      <name val="Times New Roman"/>
      <family val="1"/>
      <charset val="162"/>
    </font>
    <font>
      <b/>
      <sz val="12"/>
      <name val="Times New Roman"/>
      <family val="1"/>
      <charset val="162"/>
    </font>
    <font>
      <b/>
      <sz val="20"/>
      <name val="Times New Roman"/>
      <family val="1"/>
      <charset val="162"/>
    </font>
    <font>
      <b/>
      <sz val="11"/>
      <name val="Calibri"/>
      <family val="2"/>
      <charset val="162"/>
      <scheme val="minor"/>
    </font>
    <font>
      <b/>
      <sz val="16"/>
      <name val="Calibri"/>
      <family val="2"/>
      <charset val="162"/>
      <scheme val="minor"/>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8" tint="-0.249977111117893"/>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84">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xf numFmtId="0" fontId="7" fillId="0" borderId="0" xfId="0" applyFont="1" applyAlignment="1">
      <alignment horizontal="center" vertical="center" wrapText="1"/>
    </xf>
    <xf numFmtId="0" fontId="5" fillId="0" borderId="17" xfId="0" applyFont="1" applyFill="1" applyBorder="1" applyAlignment="1">
      <alignment horizontal="center" vertical="center" wrapText="1"/>
    </xf>
    <xf numFmtId="0" fontId="10" fillId="0" borderId="0" xfId="0" applyFont="1"/>
    <xf numFmtId="0" fontId="10" fillId="0" borderId="0" xfId="0" applyFont="1" applyAlignment="1">
      <alignment vertical="center"/>
    </xf>
    <xf numFmtId="0" fontId="0" fillId="0" borderId="0" xfId="0" applyNumberFormat="1"/>
    <xf numFmtId="0" fontId="11" fillId="0" borderId="0" xfId="0" applyFont="1"/>
    <xf numFmtId="0" fontId="12" fillId="0" borderId="0" xfId="0" applyFont="1"/>
    <xf numFmtId="0" fontId="12" fillId="0" borderId="0" xfId="0" applyFont="1" applyAlignment="1">
      <alignment vertical="center"/>
    </xf>
    <xf numFmtId="0" fontId="11" fillId="0" borderId="0" xfId="0" applyNumberFormat="1" applyFont="1"/>
    <xf numFmtId="0" fontId="8" fillId="0" borderId="0" xfId="0" applyFont="1" applyAlignment="1">
      <alignment horizontal="center" vertical="center" wrapText="1"/>
    </xf>
    <xf numFmtId="0" fontId="5" fillId="0" borderId="21"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15" fillId="0" borderId="0" xfId="0" applyFont="1" applyAlignment="1">
      <alignment horizontal="center" vertical="center" wrapText="1"/>
    </xf>
    <xf numFmtId="0" fontId="5" fillId="0" borderId="3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17" fillId="0" borderId="0" xfId="0" applyFont="1" applyAlignment="1">
      <alignment horizontal="center" vertical="center"/>
    </xf>
    <xf numFmtId="0" fontId="17" fillId="0" borderId="0" xfId="0" applyFont="1" applyAlignment="1">
      <alignment horizontal="center"/>
    </xf>
    <xf numFmtId="0" fontId="17" fillId="0" borderId="0" xfId="0" applyFont="1"/>
    <xf numFmtId="0" fontId="5" fillId="0" borderId="0" xfId="0" applyFont="1" applyFill="1" applyAlignment="1">
      <alignment horizontal="center" vertical="center" wrapText="1"/>
    </xf>
    <xf numFmtId="0" fontId="18" fillId="0" borderId="0" xfId="0" applyFont="1" applyFill="1" applyAlignment="1">
      <alignment horizontal="center"/>
    </xf>
    <xf numFmtId="0" fontId="18" fillId="0" borderId="0" xfId="0" applyFont="1" applyFill="1"/>
    <xf numFmtId="0" fontId="18" fillId="0" borderId="0" xfId="0" applyFont="1"/>
    <xf numFmtId="0" fontId="5" fillId="0" borderId="0" xfId="0" applyFont="1" applyAlignment="1">
      <alignment horizontal="center" vertical="center" wrapText="1"/>
    </xf>
    <xf numFmtId="0" fontId="17" fillId="0" borderId="0" xfId="0" applyFont="1" applyBorder="1"/>
    <xf numFmtId="0" fontId="1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29"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5"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23" xfId="0" applyFont="1" applyFill="1" applyBorder="1" applyAlignment="1">
      <alignment horizontal="center" vertical="center" wrapText="1"/>
    </xf>
    <xf numFmtId="0" fontId="5" fillId="9" borderId="34"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5" fillId="10" borderId="17"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5" fillId="11" borderId="2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8" borderId="26" xfId="0" applyFont="1" applyFill="1" applyBorder="1" applyAlignment="1">
      <alignment horizontal="center" vertical="center" wrapText="1"/>
    </xf>
    <xf numFmtId="0" fontId="5" fillId="8" borderId="27" xfId="0" applyFont="1" applyFill="1" applyBorder="1" applyAlignment="1">
      <alignment horizontal="center" vertical="center" wrapText="1"/>
    </xf>
    <xf numFmtId="0" fontId="5" fillId="12" borderId="17"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1" fillId="0" borderId="0" xfId="0" applyFont="1"/>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5" fillId="12" borderId="2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10" borderId="18"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11" borderId="24"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2"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28"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5" fillId="9" borderId="33"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1" xfId="0" applyFont="1" applyBorder="1" applyAlignment="1">
      <alignment horizontal="center" vertical="center" textRotation="90" wrapText="1"/>
    </xf>
    <xf numFmtId="0" fontId="13" fillId="0" borderId="15" xfId="0" applyFont="1" applyBorder="1" applyAlignment="1">
      <alignment horizontal="center" vertical="center" textRotation="90" wrapText="1"/>
    </xf>
    <xf numFmtId="0" fontId="13" fillId="0" borderId="6" xfId="0" applyFont="1" applyBorder="1" applyAlignment="1">
      <alignment horizontal="center" vertical="center" textRotation="90" wrapText="1"/>
    </xf>
    <xf numFmtId="0" fontId="13" fillId="0" borderId="13"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3"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3" fillId="0" borderId="11" xfId="0" applyFont="1" applyBorder="1" applyAlignment="1">
      <alignment horizontal="center" vertical="center" textRotation="90" wrapText="1"/>
    </xf>
    <xf numFmtId="0" fontId="13" fillId="0" borderId="18" xfId="0" applyFont="1" applyBorder="1" applyAlignment="1">
      <alignment horizontal="center" vertical="center" textRotation="90" wrapText="1"/>
    </xf>
    <xf numFmtId="0" fontId="13" fillId="0" borderId="12" xfId="0" applyFont="1" applyBorder="1" applyAlignment="1">
      <alignment horizontal="center" vertical="center" textRotation="90" wrapText="1"/>
    </xf>
    <xf numFmtId="0" fontId="14" fillId="3" borderId="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5" fillId="4" borderId="28" xfId="0" applyFont="1" applyFill="1" applyBorder="1" applyAlignment="1">
      <alignment horizontal="center" vertical="center" wrapText="1"/>
    </xf>
  </cellXfs>
  <cellStyles count="2">
    <cellStyle name="Normal" xfId="0" builtinId="0"/>
    <cellStyle name="Normal 2" xfId="1"/>
  </cellStyles>
  <dxfs count="55">
    <dxf>
      <font>
        <strike val="0"/>
        <outline val="0"/>
        <shadow val="0"/>
        <u val="none"/>
        <vertAlign val="baseline"/>
        <color theme="1"/>
        <name val="Calibri"/>
        <scheme val="minor"/>
      </font>
      <numFmt numFmtId="0" formatCode="General"/>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rgb="FF000000"/>
        <name val="Calibri"/>
        <scheme val="none"/>
      </font>
    </dxf>
    <dxf>
      <font>
        <strike val="0"/>
        <outline val="0"/>
        <shadow val="0"/>
        <u val="none"/>
        <vertAlign val="baseline"/>
        <color theme="1"/>
        <name val="Calibri"/>
        <scheme val="minor"/>
      </font>
    </dxf>
    <dxf>
      <font>
        <strike val="0"/>
        <outline val="0"/>
        <shadow val="0"/>
        <u val="none"/>
        <vertAlign val="baseline"/>
        <color theme="1"/>
        <name val="Calibri"/>
        <scheme val="minor"/>
      </font>
      <numFmt numFmtId="0" formatCode="General"/>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rgb="FF000000"/>
        <name val="Calibri"/>
        <scheme val="none"/>
      </font>
    </dxf>
    <dxf>
      <font>
        <strike val="0"/>
        <outline val="0"/>
        <shadow val="0"/>
        <u val="none"/>
        <vertAlign val="baseline"/>
        <color theme="1"/>
        <name val="Calibri"/>
        <scheme val="minor"/>
      </font>
    </dxf>
    <dxf>
      <font>
        <strike val="0"/>
        <outline val="0"/>
        <shadow val="0"/>
        <u val="none"/>
        <vertAlign val="baseline"/>
        <color theme="1"/>
        <name val="Calibri"/>
        <scheme val="minor"/>
      </font>
      <numFmt numFmtId="0" formatCode="General"/>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dxf>
    <dxf>
      <numFmt numFmtId="0" formatCode="General"/>
    </dxf>
    <dxf>
      <numFmt numFmtId="0" formatCode="General"/>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7030A0"/>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2" name="DersHavuzu1" displayName="DersHavuzu1" ref="A1:G47" totalsRowShown="0">
  <autoFilter ref="A1:G47"/>
  <tableColumns count="7">
    <tableColumn id="1" name="Sınıf"/>
    <tableColumn id="2" name="Kod"/>
    <tableColumn id="3" name="Ders Adı"/>
    <tableColumn id="4" name="İşleme"/>
    <tableColumn id="5" name="Şube"/>
    <tableColumn id="6" name="Eleman"/>
    <tableColumn id="7" name="Sütun1" dataDxfId="28">
      <calculatedColumnFormula>DersHavuzu1[[#This Row],[Kod]] &amp; " " &amp; DersHavuzu1[[#This Row],[Ders Adı]]&amp; " "&amp;DersHavuzu1[[#This Row],[Şube]]&amp;" "&amp;DersHavuzu1[[#This Row],[İşleme]]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1" name="DersHavuzu2" displayName="DersHavuzu2" ref="A1:G37" totalsRowShown="0">
  <autoFilter ref="A1:G37"/>
  <tableColumns count="7">
    <tableColumn id="1" name="Sınıf"/>
    <tableColumn id="2" name="Kod"/>
    <tableColumn id="3" name="Ders Adı"/>
    <tableColumn id="4" name="İşleme"/>
    <tableColumn id="5" name="Şube"/>
    <tableColumn id="6" name="Eleman"/>
    <tableColumn id="7" name="Sütun1" dataDxfId="27">
      <calculatedColumnFormula>DersHavuzu2[[#This Row],[Kod]] &amp; " " &amp; DersHavuzu2[[#This Row],[Ders Adı]]&amp; " "&amp;DersHavuzu2[[#This Row],[Şube]]&amp;" "&amp;DersHavuzu2[[#This Row],[İşleme]]</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3" name="DersHavuzu3" displayName="DersHavuzu3" ref="A1:G39" totalsRowShown="0" headerRowDxfId="26" dataDxfId="25">
  <autoFilter ref="A1:G39"/>
  <tableColumns count="7">
    <tableColumn id="1" name="Sınıf" dataDxfId="24"/>
    <tableColumn id="2" name="Kod" dataDxfId="23"/>
    <tableColumn id="3" name="Ders Adı" dataDxfId="22"/>
    <tableColumn id="4" name="İşleme" dataDxfId="21"/>
    <tableColumn id="5" name="Şube" dataDxfId="20"/>
    <tableColumn id="6" name="Eleman" dataDxfId="19"/>
    <tableColumn id="7" name="Sütun1" dataDxfId="18">
      <calculatedColumnFormula>DersHavuzu3[[#This Row],[Kod]] &amp; " " &amp; DersHavuzu3[[#This Row],[Ders Adı]]&amp; " "&amp;DersHavuzu3[[#This Row],[Şube]]&amp;" "&amp;DersHavuzu3[[#This Row],[İşleme]]</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4" name="DersHavuzu4" displayName="DersHavuzu4" ref="A1:G53" totalsRowShown="0" headerRowDxfId="17" dataDxfId="16">
  <autoFilter ref="A1:G53"/>
  <tableColumns count="7">
    <tableColumn id="1" name="Sınıf" dataDxfId="15"/>
    <tableColumn id="2" name="Kod" dataDxfId="14"/>
    <tableColumn id="3" name="Ders Adı" dataDxfId="13"/>
    <tableColumn id="4" name="İşleme" dataDxfId="12"/>
    <tableColumn id="5" name="Şube" dataDxfId="11"/>
    <tableColumn id="6" name="Eleman" dataDxfId="10"/>
    <tableColumn id="7" name="Sütun1" dataDxfId="9">
      <calculatedColumnFormula>DersHavuzu4[[#This Row],[Kod]] &amp; " " &amp; DersHavuzu4[[#This Row],[Ders Adı]]&amp; " "&amp;DersHavuzu4[[#This Row],[Şube]]&amp;" "&amp;DersHavuzu4[[#This Row],[İşleme]]</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5" name="DersHavuzu5" displayName="DersHavuzu5" ref="A1:G5" totalsRowShown="0" headerRowDxfId="8" dataDxfId="7">
  <autoFilter ref="A1:G5"/>
  <tableColumns count="7">
    <tableColumn id="1" name="Sınıf" dataDxfId="6"/>
    <tableColumn id="2" name="Kod" dataDxfId="5"/>
    <tableColumn id="3" name="Ders Adı" dataDxfId="4"/>
    <tableColumn id="4" name="İşleme" dataDxfId="3"/>
    <tableColumn id="5" name="Şube" dataDxfId="2"/>
    <tableColumn id="6" name="Eleman" dataDxfId="1"/>
    <tableColumn id="7" name="Sütun1" dataDxfId="0">
      <calculatedColumnFormula>DersHavuzu5[[#This Row],[Kod]] &amp; " " &amp; DersHavuzu5[[#This Row],[Ders Adı]]&amp; " "&amp;DersHavuzu5[[#This Row],[Şube]]&amp;" "&amp;DersHavuzu5[[#This Row],[İşleme]]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AH86"/>
  <sheetViews>
    <sheetView tabSelected="1" zoomScale="40" zoomScaleNormal="40" workbookViewId="0">
      <pane xSplit="2" ySplit="2" topLeftCell="C58" activePane="bottomRight" state="frozen"/>
      <selection pane="topRight" activeCell="C1" sqref="C1"/>
      <selection pane="bottomLeft" activeCell="A3" sqref="A3"/>
      <selection pane="bottomRight" activeCell="O34" sqref="O34:P34"/>
    </sheetView>
  </sheetViews>
  <sheetFormatPr defaultColWidth="9.140625" defaultRowHeight="60.75" x14ac:dyDescent="0.25"/>
  <cols>
    <col min="1" max="1" width="9.140625" style="38"/>
    <col min="2" max="2" width="12.42578125" style="39" customWidth="1"/>
    <col min="3" max="18" width="30.7109375" style="18" customWidth="1"/>
    <col min="19" max="19" width="28.85546875" style="18" customWidth="1"/>
    <col min="20" max="20" width="26.28515625" style="25" customWidth="1"/>
    <col min="21" max="21" width="28.140625" style="25" customWidth="1"/>
    <col min="22" max="22" width="21.7109375" style="25" customWidth="1"/>
    <col min="23" max="23" width="9.140625" style="26"/>
    <col min="24" max="24" width="9.140625" style="27"/>
    <col min="25" max="25" width="9.140625" style="18"/>
    <col min="26" max="34" width="9.140625" style="27"/>
    <col min="35" max="16384" width="9.140625" style="18"/>
  </cols>
  <sheetData>
    <row r="1" spans="1:34" ht="50.25" customHeight="1" thickBot="1" x14ac:dyDescent="0.3">
      <c r="A1" s="23"/>
      <c r="B1" s="24"/>
      <c r="C1" s="163" t="s">
        <v>170</v>
      </c>
      <c r="D1" s="163"/>
      <c r="E1" s="163"/>
      <c r="F1" s="163"/>
      <c r="G1" s="163"/>
      <c r="H1" s="163"/>
      <c r="I1" s="163"/>
      <c r="J1" s="163"/>
      <c r="K1" s="163"/>
      <c r="L1" s="163"/>
      <c r="M1" s="163"/>
      <c r="N1" s="163"/>
      <c r="O1" s="163"/>
      <c r="P1" s="163"/>
      <c r="Q1" s="163"/>
      <c r="R1" s="163"/>
    </row>
    <row r="2" spans="1:34" s="32" customFormat="1" ht="19.5" customHeight="1" thickBot="1" x14ac:dyDescent="0.4">
      <c r="A2" s="28"/>
      <c r="B2" s="28"/>
      <c r="C2" s="101" t="s">
        <v>9</v>
      </c>
      <c r="D2" s="102"/>
      <c r="E2" s="102"/>
      <c r="F2" s="103"/>
      <c r="G2" s="101" t="s">
        <v>10</v>
      </c>
      <c r="H2" s="102"/>
      <c r="I2" s="102"/>
      <c r="J2" s="103"/>
      <c r="K2" s="101" t="s">
        <v>15</v>
      </c>
      <c r="L2" s="102"/>
      <c r="M2" s="102"/>
      <c r="N2" s="103"/>
      <c r="O2" s="101" t="s">
        <v>16</v>
      </c>
      <c r="P2" s="102"/>
      <c r="Q2" s="102"/>
      <c r="R2" s="103"/>
      <c r="S2" s="101" t="s">
        <v>29</v>
      </c>
      <c r="T2" s="102"/>
      <c r="U2" s="102"/>
      <c r="V2" s="103"/>
      <c r="W2" s="29"/>
      <c r="X2" s="30"/>
      <c r="Y2" s="28"/>
      <c r="Z2" s="30"/>
      <c r="AA2" s="31"/>
      <c r="AB2" s="31"/>
      <c r="AC2" s="31"/>
      <c r="AD2" s="31"/>
      <c r="AE2" s="31"/>
      <c r="AF2" s="31"/>
      <c r="AG2" s="31"/>
      <c r="AH2" s="31"/>
    </row>
    <row r="3" spans="1:34" ht="47.25" customHeight="1" x14ac:dyDescent="0.25">
      <c r="A3" s="172" t="s">
        <v>8</v>
      </c>
      <c r="B3" s="177" t="s">
        <v>0</v>
      </c>
      <c r="C3" s="153" t="s">
        <v>190</v>
      </c>
      <c r="D3" s="154"/>
      <c r="E3" s="112"/>
      <c r="F3" s="113"/>
      <c r="G3" s="157" t="s">
        <v>195</v>
      </c>
      <c r="H3" s="158"/>
      <c r="I3" s="112"/>
      <c r="J3" s="113"/>
      <c r="K3" s="137" t="s">
        <v>103</v>
      </c>
      <c r="L3" s="138"/>
      <c r="M3" s="139" t="s">
        <v>105</v>
      </c>
      <c r="N3" s="140"/>
      <c r="O3" s="104"/>
      <c r="P3" s="105"/>
      <c r="Q3" s="112"/>
      <c r="R3" s="113"/>
      <c r="S3" s="104"/>
      <c r="T3" s="105"/>
      <c r="U3" s="112"/>
      <c r="V3" s="113"/>
    </row>
    <row r="4" spans="1:34" ht="47.25" customHeight="1" thickBot="1" x14ac:dyDescent="0.3">
      <c r="A4" s="173"/>
      <c r="B4" s="178"/>
      <c r="C4" s="43" t="s">
        <v>17</v>
      </c>
      <c r="D4" s="44" t="str">
        <f>_xlfn.XLOOKUP(C3, DersHavuzu1[Sütun1], DersHavuzu1[Eleman], "")</f>
        <v xml:space="preserve"> </v>
      </c>
      <c r="E4" s="6"/>
      <c r="F4" s="15"/>
      <c r="G4" s="51" t="s">
        <v>19</v>
      </c>
      <c r="H4" s="52" t="str">
        <f>_xlfn.XLOOKUP(G3, DersHavuzu2[Sütun1], DersHavuzu2[Eleman], "")</f>
        <v xml:space="preserve"> </v>
      </c>
      <c r="I4" s="16"/>
      <c r="J4" s="15" t="str">
        <f>_xlfn.XLOOKUP(I3, DersHavuzu2[Sütun1], DersHavuzu2[Eleman], "")</f>
        <v/>
      </c>
      <c r="K4" s="57" t="s">
        <v>172</v>
      </c>
      <c r="L4" s="58" t="str">
        <f>_xlfn.XLOOKUP(K3, DersHavuzu3[Sütun1], DersHavuzu3[Eleman], "")</f>
        <v xml:space="preserve"> </v>
      </c>
      <c r="M4" s="62" t="s">
        <v>172</v>
      </c>
      <c r="N4" s="63" t="str">
        <f>_xlfn.XLOOKUP(M3, DersHavuzu3[Sütun1], DersHavuzu3[Eleman], "")</f>
        <v xml:space="preserve"> </v>
      </c>
      <c r="O4" s="6"/>
      <c r="P4" s="15" t="str">
        <f>_xlfn.XLOOKUP(O3, DersHavuzu4[Sütun1], DersHavuzu4[Eleman], "")</f>
        <v/>
      </c>
      <c r="Q4" s="16"/>
      <c r="R4" s="17" t="str">
        <f>_xlfn.XLOOKUP(Q3, DersHavuzu4[Sütun1], DersHavuzu4[Eleman], "")</f>
        <v/>
      </c>
      <c r="S4" s="6"/>
      <c r="T4" s="15" t="str">
        <f>_xlfn.XLOOKUP(S3, DersHavuzu5[Sütun1], DersHavuzu5[Eleman], "")</f>
        <v/>
      </c>
      <c r="U4" s="16"/>
      <c r="V4" s="17" t="str">
        <f>_xlfn.XLOOKUP(U3, DersHavuzu5[Sütun1], DersHavuzu5[Eleman], "")</f>
        <v/>
      </c>
    </row>
    <row r="5" spans="1:34" ht="47.25" customHeight="1" x14ac:dyDescent="0.25">
      <c r="A5" s="174"/>
      <c r="B5" s="179" t="s">
        <v>1</v>
      </c>
      <c r="C5" s="153" t="s">
        <v>190</v>
      </c>
      <c r="D5" s="154"/>
      <c r="E5" s="92"/>
      <c r="F5" s="93"/>
      <c r="G5" s="145" t="s">
        <v>195</v>
      </c>
      <c r="H5" s="146"/>
      <c r="I5" s="92"/>
      <c r="J5" s="93"/>
      <c r="K5" s="125" t="s">
        <v>103</v>
      </c>
      <c r="L5" s="126"/>
      <c r="M5" s="131" t="s">
        <v>105</v>
      </c>
      <c r="N5" s="132"/>
      <c r="O5" s="110" t="s">
        <v>150</v>
      </c>
      <c r="P5" s="111"/>
      <c r="Q5" s="92"/>
      <c r="R5" s="93"/>
      <c r="S5" s="90"/>
      <c r="T5" s="91"/>
      <c r="U5" s="92"/>
      <c r="V5" s="93"/>
    </row>
    <row r="6" spans="1:34" ht="47.25" customHeight="1" x14ac:dyDescent="0.25">
      <c r="A6" s="174"/>
      <c r="B6" s="178"/>
      <c r="C6" s="43" t="s">
        <v>17</v>
      </c>
      <c r="D6" s="44" t="str">
        <f>_xlfn.XLOOKUP(C5, DersHavuzu1[Sütun1], DersHavuzu1[Eleman], "")</f>
        <v xml:space="preserve"> </v>
      </c>
      <c r="E6" s="6"/>
      <c r="F6" s="15"/>
      <c r="G6" s="51" t="s">
        <v>19</v>
      </c>
      <c r="H6" s="52" t="str">
        <f>_xlfn.XLOOKUP(G5, DersHavuzu2[Sütun1], DersHavuzu2[Eleman], "")</f>
        <v xml:space="preserve"> </v>
      </c>
      <c r="I6" s="16"/>
      <c r="J6" s="15" t="str">
        <f>_xlfn.XLOOKUP(I5, DersHavuzu2[Sütun1], DersHavuzu2[Eleman], "")</f>
        <v/>
      </c>
      <c r="K6" s="57" t="s">
        <v>172</v>
      </c>
      <c r="L6" s="58" t="str">
        <f>_xlfn.XLOOKUP(K5, DersHavuzu3[Sütun1], DersHavuzu3[Eleman], "")</f>
        <v xml:space="preserve"> </v>
      </c>
      <c r="M6" s="62" t="s">
        <v>172</v>
      </c>
      <c r="N6" s="63" t="str">
        <f>_xlfn.XLOOKUP(M5, DersHavuzu3[Sütun1], DersHavuzu3[Eleman], "")</f>
        <v xml:space="preserve"> </v>
      </c>
      <c r="O6" s="66" t="s">
        <v>18</v>
      </c>
      <c r="P6" s="67" t="str">
        <f>_xlfn.XLOOKUP(O5, DersHavuzu4[Sütun1], DersHavuzu4[Eleman], "")</f>
        <v xml:space="preserve"> </v>
      </c>
      <c r="Q6" s="16"/>
      <c r="R6" s="17" t="str">
        <f>_xlfn.XLOOKUP(Q5, DersHavuzu4[Sütun1], DersHavuzu4[Eleman], "")</f>
        <v/>
      </c>
      <c r="S6" s="6"/>
      <c r="T6" s="15" t="str">
        <f>_xlfn.XLOOKUP(S5, DersHavuzu5[Sütun1], DersHavuzu5[Eleman], "")</f>
        <v/>
      </c>
      <c r="U6" s="16"/>
      <c r="V6" s="17" t="str">
        <f>_xlfn.XLOOKUP(U5, DersHavuzu5[Sütun1], DersHavuzu5[Eleman], "")</f>
        <v/>
      </c>
    </row>
    <row r="7" spans="1:34" ht="47.25" customHeight="1" x14ac:dyDescent="0.25">
      <c r="A7" s="174"/>
      <c r="B7" s="179" t="s">
        <v>2</v>
      </c>
      <c r="C7" s="99" t="s">
        <v>191</v>
      </c>
      <c r="D7" s="100"/>
      <c r="E7" s="92"/>
      <c r="F7" s="93"/>
      <c r="G7" s="90"/>
      <c r="H7" s="91"/>
      <c r="I7" s="92"/>
      <c r="J7" s="93"/>
      <c r="K7" s="125" t="s">
        <v>103</v>
      </c>
      <c r="L7" s="126"/>
      <c r="M7" s="131" t="s">
        <v>105</v>
      </c>
      <c r="N7" s="132"/>
      <c r="O7" s="110" t="s">
        <v>150</v>
      </c>
      <c r="P7" s="111"/>
      <c r="Q7" s="92"/>
      <c r="R7" s="93"/>
      <c r="S7" s="106" t="s">
        <v>167</v>
      </c>
      <c r="T7" s="107"/>
      <c r="U7" s="108"/>
      <c r="V7" s="109"/>
      <c r="X7" s="33"/>
      <c r="Y7" s="34"/>
      <c r="Z7" s="33"/>
      <c r="AA7" s="33"/>
    </row>
    <row r="8" spans="1:34" ht="47.25" customHeight="1" x14ac:dyDescent="0.25">
      <c r="A8" s="174"/>
      <c r="B8" s="178"/>
      <c r="C8" s="47" t="s">
        <v>20</v>
      </c>
      <c r="D8" s="48" t="str">
        <f>_xlfn.XLOOKUP(C7, DersHavuzu1[Sütun1], DersHavuzu1[Eleman], "")</f>
        <v xml:space="preserve"> </v>
      </c>
      <c r="E8" s="16"/>
      <c r="F8" s="15"/>
      <c r="G8" s="6"/>
      <c r="H8" s="15" t="str">
        <f>_xlfn.XLOOKUP(G7, DersHavuzu2[Sütun1], DersHavuzu2[Eleman], "")</f>
        <v/>
      </c>
      <c r="I8" s="16"/>
      <c r="J8" s="15" t="str">
        <f>_xlfn.XLOOKUP(I7, DersHavuzu2[Sütun1], DersHavuzu2[Eleman], "")</f>
        <v/>
      </c>
      <c r="K8" s="57" t="s">
        <v>172</v>
      </c>
      <c r="L8" s="58" t="str">
        <f>_xlfn.XLOOKUP(K7, DersHavuzu3[Sütun1], DersHavuzu3[Eleman], "")</f>
        <v xml:space="preserve"> </v>
      </c>
      <c r="M8" s="62" t="s">
        <v>172</v>
      </c>
      <c r="N8" s="63" t="str">
        <f>_xlfn.XLOOKUP(M7, DersHavuzu3[Sütun1], DersHavuzu3[Eleman], "")</f>
        <v xml:space="preserve"> </v>
      </c>
      <c r="O8" s="66" t="s">
        <v>18</v>
      </c>
      <c r="P8" s="67" t="str">
        <f>_xlfn.XLOOKUP(O7, DersHavuzu4[Sütun1], DersHavuzu4[Eleman], "")</f>
        <v xml:space="preserve"> </v>
      </c>
      <c r="Q8" s="16"/>
      <c r="R8" s="17" t="str">
        <f>_xlfn.XLOOKUP(Q7, DersHavuzu4[Sütun1], DersHavuzu4[Eleman], "")</f>
        <v/>
      </c>
      <c r="S8" s="76" t="s">
        <v>21</v>
      </c>
      <c r="T8" s="77" t="str">
        <f>_xlfn.XLOOKUP(S7, DersHavuzu5[Sütun1], DersHavuzu5[Eleman], "")</f>
        <v xml:space="preserve"> </v>
      </c>
      <c r="U8" s="78"/>
      <c r="V8" s="79"/>
      <c r="X8" s="33"/>
      <c r="Y8" s="34"/>
      <c r="Z8" s="33"/>
      <c r="AA8" s="33"/>
    </row>
    <row r="9" spans="1:34" ht="47.25" customHeight="1" x14ac:dyDescent="0.25">
      <c r="A9" s="174"/>
      <c r="B9" s="179" t="s">
        <v>3</v>
      </c>
      <c r="C9" s="99" t="s">
        <v>191</v>
      </c>
      <c r="D9" s="100"/>
      <c r="E9" s="92"/>
      <c r="F9" s="93"/>
      <c r="G9" s="90"/>
      <c r="H9" s="91"/>
      <c r="I9" s="92"/>
      <c r="J9" s="93"/>
      <c r="K9" s="125" t="s">
        <v>103</v>
      </c>
      <c r="L9" s="126"/>
      <c r="M9" s="131" t="s">
        <v>105</v>
      </c>
      <c r="N9" s="132"/>
      <c r="O9" s="110" t="s">
        <v>150</v>
      </c>
      <c r="P9" s="111"/>
      <c r="Q9" s="92"/>
      <c r="R9" s="93"/>
      <c r="S9" s="106" t="s">
        <v>167</v>
      </c>
      <c r="T9" s="107"/>
      <c r="U9" s="108"/>
      <c r="V9" s="109"/>
      <c r="X9" s="33"/>
      <c r="Y9" s="35"/>
      <c r="Z9" s="35"/>
      <c r="AA9" s="33"/>
    </row>
    <row r="10" spans="1:34" ht="47.25" customHeight="1" x14ac:dyDescent="0.25">
      <c r="A10" s="174"/>
      <c r="B10" s="178"/>
      <c r="C10" s="47" t="s">
        <v>20</v>
      </c>
      <c r="D10" s="48" t="str">
        <f>_xlfn.XLOOKUP(C9, DersHavuzu1[Sütun1], DersHavuzu1[Eleman], "")</f>
        <v xml:space="preserve"> </v>
      </c>
      <c r="E10" s="16"/>
      <c r="F10" s="15"/>
      <c r="G10" s="6"/>
      <c r="H10" s="15" t="str">
        <f>_xlfn.XLOOKUP(G9, DersHavuzu2[Sütun1], DersHavuzu2[Eleman], "")</f>
        <v/>
      </c>
      <c r="I10" s="16"/>
      <c r="J10" s="15" t="str">
        <f>_xlfn.XLOOKUP(I9, DersHavuzu2[Sütun1], DersHavuzu2[Eleman], "")</f>
        <v/>
      </c>
      <c r="K10" s="57" t="s">
        <v>172</v>
      </c>
      <c r="L10" s="58" t="str">
        <f>_xlfn.XLOOKUP(K9, DersHavuzu3[Sütun1], DersHavuzu3[Eleman], "")</f>
        <v xml:space="preserve"> </v>
      </c>
      <c r="M10" s="62" t="s">
        <v>172</v>
      </c>
      <c r="N10" s="63" t="str">
        <f>_xlfn.XLOOKUP(M9, DersHavuzu3[Sütun1], DersHavuzu3[Eleman], "")</f>
        <v xml:space="preserve"> </v>
      </c>
      <c r="O10" s="66" t="s">
        <v>18</v>
      </c>
      <c r="P10" s="67" t="str">
        <f>_xlfn.XLOOKUP(O9, DersHavuzu4[Sütun1], DersHavuzu4[Eleman], "")</f>
        <v xml:space="preserve"> </v>
      </c>
      <c r="Q10" s="16"/>
      <c r="R10" s="17" t="str">
        <f>_xlfn.XLOOKUP(Q9, DersHavuzu4[Sütun1], DersHavuzu4[Eleman], "")</f>
        <v/>
      </c>
      <c r="S10" s="76" t="s">
        <v>21</v>
      </c>
      <c r="T10" s="77" t="str">
        <f>_xlfn.XLOOKUP(S9, DersHavuzu5[Sütun1], DersHavuzu5[Eleman], "")</f>
        <v xml:space="preserve"> </v>
      </c>
      <c r="U10" s="78"/>
      <c r="V10" s="79"/>
      <c r="X10" s="33"/>
      <c r="Y10" s="36"/>
      <c r="Z10" s="36"/>
      <c r="AA10" s="33"/>
    </row>
    <row r="11" spans="1:34" ht="47.25" customHeight="1" x14ac:dyDescent="0.25">
      <c r="A11" s="174"/>
      <c r="B11" s="180" t="s">
        <v>4</v>
      </c>
      <c r="C11" s="151"/>
      <c r="D11" s="152"/>
      <c r="E11" s="160"/>
      <c r="F11" s="91"/>
      <c r="G11" s="145" t="s">
        <v>80</v>
      </c>
      <c r="H11" s="146"/>
      <c r="I11" s="92"/>
      <c r="J11" s="93"/>
      <c r="K11" s="129" t="s">
        <v>106</v>
      </c>
      <c r="L11" s="130"/>
      <c r="M11" s="127" t="s">
        <v>107</v>
      </c>
      <c r="N11" s="128"/>
      <c r="O11" s="114" t="s">
        <v>151</v>
      </c>
      <c r="P11" s="115"/>
      <c r="Q11" s="116"/>
      <c r="R11" s="117"/>
      <c r="S11" s="90"/>
      <c r="T11" s="91"/>
      <c r="U11" s="92"/>
      <c r="V11" s="93"/>
      <c r="X11" s="33"/>
      <c r="Y11" s="34"/>
      <c r="Z11" s="33"/>
      <c r="AA11" s="33"/>
    </row>
    <row r="12" spans="1:34" ht="47.25" customHeight="1" x14ac:dyDescent="0.25">
      <c r="A12" s="174"/>
      <c r="B12" s="181"/>
      <c r="C12" s="43"/>
      <c r="D12" s="44"/>
      <c r="E12" s="37"/>
      <c r="F12" s="15"/>
      <c r="G12" s="51" t="s">
        <v>17</v>
      </c>
      <c r="H12" s="52" t="str">
        <f>_xlfn.XLOOKUP(G11, DersHavuzu2[Sütun1], DersHavuzu2[Eleman], "")</f>
        <v xml:space="preserve"> </v>
      </c>
      <c r="I12" s="16"/>
      <c r="J12" s="15" t="str">
        <f>_xlfn.XLOOKUP(I11, DersHavuzu2[Sütun1], DersHavuzu2[Eleman], "")</f>
        <v/>
      </c>
      <c r="K12" s="64" t="s">
        <v>172</v>
      </c>
      <c r="L12" s="63" t="str">
        <f>_xlfn.XLOOKUP(K11, DersHavuzu3[Sütun1], DersHavuzu3[Eleman], "")</f>
        <v xml:space="preserve"> </v>
      </c>
      <c r="M12" s="59" t="s">
        <v>172</v>
      </c>
      <c r="N12" s="58" t="str">
        <f>_xlfn.XLOOKUP(M11, DersHavuzu3[Sütun1], DersHavuzu3[Eleman], "")</f>
        <v xml:space="preserve"> </v>
      </c>
      <c r="O12" s="70" t="s">
        <v>21</v>
      </c>
      <c r="P12" s="71" t="str">
        <f>_xlfn.XLOOKUP(O11, DersHavuzu4[Sütun1], DersHavuzu4[Eleman], "")</f>
        <v xml:space="preserve"> </v>
      </c>
      <c r="Q12" s="68"/>
      <c r="R12" s="69" t="str">
        <f>_xlfn.XLOOKUP(Q11, DersHavuzu4[Sütun1], DersHavuzu4[Eleman], "")</f>
        <v/>
      </c>
      <c r="S12" s="6"/>
      <c r="T12" s="15" t="str">
        <f>_xlfn.XLOOKUP(S11, DersHavuzu5[Sütun1], DersHavuzu5[Eleman], "")</f>
        <v/>
      </c>
      <c r="U12" s="16"/>
      <c r="V12" s="17" t="str">
        <f>_xlfn.XLOOKUP(U11, DersHavuzu5[Sütun1], DersHavuzu5[Eleman], "")</f>
        <v/>
      </c>
      <c r="X12" s="33"/>
      <c r="Y12" s="34"/>
      <c r="Z12" s="33"/>
      <c r="AA12" s="33"/>
    </row>
    <row r="13" spans="1:34" ht="47.25" customHeight="1" x14ac:dyDescent="0.25">
      <c r="A13" s="174"/>
      <c r="B13" s="180" t="s">
        <v>5</v>
      </c>
      <c r="C13" s="151"/>
      <c r="D13" s="152"/>
      <c r="E13" s="160"/>
      <c r="F13" s="91"/>
      <c r="G13" s="145" t="s">
        <v>80</v>
      </c>
      <c r="H13" s="146"/>
      <c r="I13" s="92"/>
      <c r="J13" s="93"/>
      <c r="K13" s="129" t="s">
        <v>106</v>
      </c>
      <c r="L13" s="130"/>
      <c r="M13" s="127" t="s">
        <v>107</v>
      </c>
      <c r="N13" s="128"/>
      <c r="O13" s="114" t="s">
        <v>151</v>
      </c>
      <c r="P13" s="115"/>
      <c r="Q13" s="116"/>
      <c r="R13" s="117"/>
      <c r="S13" s="90"/>
      <c r="T13" s="91"/>
      <c r="U13" s="92"/>
      <c r="V13" s="93"/>
      <c r="X13" s="33"/>
      <c r="Y13" s="34"/>
      <c r="Z13" s="33"/>
      <c r="AA13" s="33"/>
    </row>
    <row r="14" spans="1:34" ht="47.25" customHeight="1" x14ac:dyDescent="0.25">
      <c r="A14" s="174"/>
      <c r="B14" s="181"/>
      <c r="C14" s="43"/>
      <c r="D14" s="44"/>
      <c r="E14" s="37"/>
      <c r="F14" s="15"/>
      <c r="G14" s="51" t="s">
        <v>17</v>
      </c>
      <c r="H14" s="52" t="str">
        <f>_xlfn.XLOOKUP(G13, DersHavuzu2[Sütun1], DersHavuzu2[Eleman], "")</f>
        <v xml:space="preserve"> </v>
      </c>
      <c r="I14" s="16"/>
      <c r="J14" s="15" t="str">
        <f>_xlfn.XLOOKUP(I13, DersHavuzu2[Sütun1], DersHavuzu2[Eleman], "")</f>
        <v/>
      </c>
      <c r="K14" s="64" t="s">
        <v>172</v>
      </c>
      <c r="L14" s="63" t="str">
        <f>_xlfn.XLOOKUP(K13, DersHavuzu3[Sütun1], DersHavuzu3[Eleman], "")</f>
        <v xml:space="preserve"> </v>
      </c>
      <c r="M14" s="59" t="s">
        <v>172</v>
      </c>
      <c r="N14" s="58" t="str">
        <f>_xlfn.XLOOKUP(M13, DersHavuzu3[Sütun1], DersHavuzu3[Eleman], "")</f>
        <v xml:space="preserve"> </v>
      </c>
      <c r="O14" s="70" t="s">
        <v>21</v>
      </c>
      <c r="P14" s="71" t="str">
        <f>_xlfn.XLOOKUP(O13, DersHavuzu4[Sütun1], DersHavuzu4[Eleman], "")</f>
        <v xml:space="preserve"> </v>
      </c>
      <c r="Q14" s="68"/>
      <c r="R14" s="69" t="str">
        <f>_xlfn.XLOOKUP(Q13, DersHavuzu4[Sütun1], DersHavuzu4[Eleman], "")</f>
        <v/>
      </c>
      <c r="S14" s="6"/>
      <c r="T14" s="15" t="str">
        <f>_xlfn.XLOOKUP(S13, DersHavuzu5[Sütun1], DersHavuzu5[Eleman], "")</f>
        <v/>
      </c>
      <c r="U14" s="16"/>
      <c r="V14" s="17" t="str">
        <f>_xlfn.XLOOKUP(U13, DersHavuzu5[Sütun1], DersHavuzu5[Eleman], "")</f>
        <v/>
      </c>
    </row>
    <row r="15" spans="1:34" ht="47.25" customHeight="1" x14ac:dyDescent="0.25">
      <c r="A15" s="174"/>
      <c r="B15" s="180" t="s">
        <v>6</v>
      </c>
      <c r="C15" s="99" t="s">
        <v>175</v>
      </c>
      <c r="D15" s="100"/>
      <c r="E15" s="92"/>
      <c r="F15" s="93"/>
      <c r="G15" s="90"/>
      <c r="H15" s="91"/>
      <c r="I15" s="92"/>
      <c r="J15" s="93"/>
      <c r="K15" s="129" t="s">
        <v>106</v>
      </c>
      <c r="L15" s="130"/>
      <c r="M15" s="127" t="s">
        <v>107</v>
      </c>
      <c r="N15" s="128"/>
      <c r="O15" s="114" t="s">
        <v>151</v>
      </c>
      <c r="P15" s="115"/>
      <c r="Q15" s="116"/>
      <c r="R15" s="117"/>
      <c r="S15" s="90"/>
      <c r="T15" s="91"/>
      <c r="U15" s="92"/>
      <c r="V15" s="93"/>
    </row>
    <row r="16" spans="1:34" ht="47.25" customHeight="1" x14ac:dyDescent="0.25">
      <c r="A16" s="175"/>
      <c r="B16" s="181"/>
      <c r="C16" s="47" t="s">
        <v>17</v>
      </c>
      <c r="D16" s="48" t="str">
        <f>_xlfn.XLOOKUP(C15, DersHavuzu1[Sütun1], DersHavuzu1[Eleman], "")</f>
        <v xml:space="preserve"> </v>
      </c>
      <c r="E16" s="16"/>
      <c r="F16" s="15"/>
      <c r="G16" s="6"/>
      <c r="H16" s="15" t="str">
        <f>_xlfn.XLOOKUP(G15, DersHavuzu2[Sütun1], DersHavuzu2[Eleman], "")</f>
        <v/>
      </c>
      <c r="I16" s="16"/>
      <c r="J16" s="15" t="str">
        <f>_xlfn.XLOOKUP(I15, DersHavuzu2[Sütun1], DersHavuzu2[Eleman], "")</f>
        <v/>
      </c>
      <c r="K16" s="64" t="s">
        <v>172</v>
      </c>
      <c r="L16" s="63" t="str">
        <f>_xlfn.XLOOKUP(K15, DersHavuzu3[Sütun1], DersHavuzu3[Eleman], "")</f>
        <v xml:space="preserve"> </v>
      </c>
      <c r="M16" s="59" t="s">
        <v>172</v>
      </c>
      <c r="N16" s="58" t="str">
        <f>_xlfn.XLOOKUP(M15, DersHavuzu3[Sütun1], DersHavuzu3[Eleman], "")</f>
        <v xml:space="preserve"> </v>
      </c>
      <c r="O16" s="70" t="s">
        <v>21</v>
      </c>
      <c r="P16" s="71" t="str">
        <f>_xlfn.XLOOKUP(O15, DersHavuzu4[Sütun1], DersHavuzu4[Eleman], "")</f>
        <v xml:space="preserve"> </v>
      </c>
      <c r="Q16" s="68"/>
      <c r="R16" s="69" t="str">
        <f>_xlfn.XLOOKUP(Q15, DersHavuzu4[Sütun1], DersHavuzu4[Eleman], "")</f>
        <v/>
      </c>
      <c r="S16" s="6"/>
      <c r="T16" s="15" t="str">
        <f>_xlfn.XLOOKUP(S15, DersHavuzu5[Sütun1], DersHavuzu5[Eleman], "")</f>
        <v/>
      </c>
      <c r="U16" s="16"/>
      <c r="V16" s="17" t="str">
        <f>_xlfn.XLOOKUP(U15, DersHavuzu5[Sütun1], DersHavuzu5[Eleman], "")</f>
        <v/>
      </c>
    </row>
    <row r="17" spans="1:22" ht="47.25" customHeight="1" x14ac:dyDescent="0.25">
      <c r="A17" s="175"/>
      <c r="B17" s="180" t="s">
        <v>7</v>
      </c>
      <c r="C17" s="99" t="s">
        <v>175</v>
      </c>
      <c r="D17" s="100"/>
      <c r="E17" s="92"/>
      <c r="F17" s="93"/>
      <c r="I17" s="92"/>
      <c r="J17" s="93"/>
      <c r="K17" s="129" t="s">
        <v>106</v>
      </c>
      <c r="L17" s="130"/>
      <c r="M17" s="127" t="s">
        <v>107</v>
      </c>
      <c r="N17" s="128"/>
      <c r="O17" s="90"/>
      <c r="P17" s="91"/>
      <c r="Q17" s="92"/>
      <c r="R17" s="93"/>
      <c r="S17" s="90"/>
      <c r="T17" s="91"/>
      <c r="U17" s="92"/>
      <c r="V17" s="93"/>
    </row>
    <row r="18" spans="1:22" ht="47.25" customHeight="1" thickBot="1" x14ac:dyDescent="0.3">
      <c r="A18" s="176"/>
      <c r="B18" s="182"/>
      <c r="C18" s="47" t="s">
        <v>17</v>
      </c>
      <c r="D18" s="48" t="str">
        <f>_xlfn.XLOOKUP(C17, DersHavuzu1[Sütun1], DersHavuzu1[Eleman], "")</f>
        <v xml:space="preserve"> </v>
      </c>
      <c r="E18" s="20"/>
      <c r="F18" s="15"/>
      <c r="G18" s="19"/>
      <c r="H18" s="15" t="str">
        <f>_xlfn.XLOOKUP(G17, DersHavuzu2[Sütun1], DersHavuzu2[Eleman], "")</f>
        <v/>
      </c>
      <c r="I18" s="20"/>
      <c r="J18" s="15" t="str">
        <f>_xlfn.XLOOKUP(I17, DersHavuzu2[Sütun1], DersHavuzu2[Eleman], "")</f>
        <v/>
      </c>
      <c r="K18" s="65" t="s">
        <v>172</v>
      </c>
      <c r="L18" s="63" t="str">
        <f>_xlfn.XLOOKUP(K17, DersHavuzu3[Sütun1], DersHavuzu3[Eleman], "")</f>
        <v xml:space="preserve"> </v>
      </c>
      <c r="M18" s="60" t="s">
        <v>172</v>
      </c>
      <c r="N18" s="58" t="str">
        <f>_xlfn.XLOOKUP(M17, DersHavuzu3[Sütun1], DersHavuzu3[Eleman], "")</f>
        <v xml:space="preserve"> </v>
      </c>
      <c r="O18" s="19"/>
      <c r="P18" s="21" t="str">
        <f>_xlfn.XLOOKUP(O17, DersHavuzu4[Sütun1], DersHavuzu4[Eleman], "")</f>
        <v/>
      </c>
      <c r="Q18" s="20"/>
      <c r="R18" s="22" t="str">
        <f>_xlfn.XLOOKUP(Q17, DersHavuzu4[Sütun1], DersHavuzu4[Eleman], "")</f>
        <v/>
      </c>
      <c r="S18" s="19"/>
      <c r="T18" s="21" t="str">
        <f>_xlfn.XLOOKUP(S17, DersHavuzu5[Sütun1], DersHavuzu5[Eleman], "")</f>
        <v/>
      </c>
      <c r="U18" s="20"/>
      <c r="V18" s="22" t="str">
        <f>_xlfn.XLOOKUP(U17, DersHavuzu5[Sütun1], DersHavuzu5[Eleman], "")</f>
        <v/>
      </c>
    </row>
    <row r="19" spans="1:22" ht="8.1" customHeight="1" thickBot="1" x14ac:dyDescent="0.3">
      <c r="C19" s="94"/>
      <c r="D19" s="95"/>
      <c r="E19" s="95"/>
      <c r="F19" s="96"/>
      <c r="G19" s="94"/>
      <c r="H19" s="95"/>
      <c r="I19" s="95"/>
      <c r="J19" s="96"/>
      <c r="K19" s="94"/>
      <c r="L19" s="95"/>
      <c r="M19" s="95"/>
      <c r="N19" s="96"/>
      <c r="O19" s="94"/>
      <c r="P19" s="95"/>
      <c r="Q19" s="95"/>
      <c r="R19" s="96"/>
    </row>
    <row r="20" spans="1:22" ht="47.25" customHeight="1" x14ac:dyDescent="0.25">
      <c r="A20" s="164" t="s">
        <v>11</v>
      </c>
      <c r="B20" s="177" t="s">
        <v>0</v>
      </c>
      <c r="C20" s="104"/>
      <c r="D20" s="105"/>
      <c r="E20" s="161"/>
      <c r="F20" s="162"/>
      <c r="G20" s="157" t="s">
        <v>81</v>
      </c>
      <c r="H20" s="158"/>
      <c r="I20" s="112"/>
      <c r="J20" s="113"/>
      <c r="K20" s="104"/>
      <c r="L20" s="105"/>
      <c r="M20" s="133" t="s">
        <v>104</v>
      </c>
      <c r="N20" s="134"/>
      <c r="O20" s="104"/>
      <c r="P20" s="105"/>
      <c r="Q20" s="112"/>
      <c r="R20" s="113"/>
    </row>
    <row r="21" spans="1:22" ht="47.25" customHeight="1" x14ac:dyDescent="0.25">
      <c r="A21" s="165"/>
      <c r="B21" s="178"/>
      <c r="C21" s="6"/>
      <c r="D21" s="44"/>
      <c r="E21" s="49"/>
      <c r="F21" s="48"/>
      <c r="G21" s="51" t="s">
        <v>18</v>
      </c>
      <c r="H21" s="52" t="str">
        <f>_xlfn.XLOOKUP(G20, DersHavuzu2[Sütun1], DersHavuzu2[Eleman], "")</f>
        <v xml:space="preserve"> </v>
      </c>
      <c r="I21" s="16"/>
      <c r="J21" s="15" t="str">
        <f>_xlfn.XLOOKUP(I20, DersHavuzu2[Sütun1], DersHavuzu2[Eleman], "")</f>
        <v/>
      </c>
      <c r="K21" s="6"/>
      <c r="L21" s="15" t="str">
        <f>_xlfn.XLOOKUP(K20, DersHavuzu3[Sütun1], DersHavuzu3[Eleman], "")</f>
        <v/>
      </c>
      <c r="M21" s="59" t="s">
        <v>17</v>
      </c>
      <c r="N21" s="58" t="str">
        <f>_xlfn.XLOOKUP(M20, DersHavuzu3[Sütun1], DersHavuzu3[Eleman], "")</f>
        <v xml:space="preserve"> </v>
      </c>
      <c r="O21" s="6"/>
      <c r="P21" s="15" t="str">
        <f>_xlfn.XLOOKUP(O20, DersHavuzu4[Sütun1], DersHavuzu4[Eleman], "")</f>
        <v/>
      </c>
      <c r="Q21" s="16"/>
      <c r="R21" s="17" t="str">
        <f>_xlfn.XLOOKUP(Q20, DersHavuzu4[Sütun1], DersHavuzu4[Eleman], "")</f>
        <v/>
      </c>
    </row>
    <row r="22" spans="1:22" ht="47.25" customHeight="1" x14ac:dyDescent="0.25">
      <c r="A22" s="166"/>
      <c r="B22" s="179" t="s">
        <v>1</v>
      </c>
      <c r="C22" s="99" t="s">
        <v>185</v>
      </c>
      <c r="D22" s="100"/>
      <c r="E22" s="159"/>
      <c r="F22" s="156"/>
      <c r="G22" s="145" t="s">
        <v>81</v>
      </c>
      <c r="H22" s="146"/>
      <c r="I22" s="135"/>
      <c r="J22" s="136"/>
      <c r="K22" s="90"/>
      <c r="L22" s="91"/>
      <c r="M22" s="131" t="s">
        <v>111</v>
      </c>
      <c r="N22" s="132"/>
      <c r="O22" s="110" t="s">
        <v>159</v>
      </c>
      <c r="P22" s="111"/>
      <c r="Q22" s="118" t="s">
        <v>158</v>
      </c>
      <c r="R22" s="119"/>
    </row>
    <row r="23" spans="1:22" ht="47.25" customHeight="1" x14ac:dyDescent="0.25">
      <c r="A23" s="166"/>
      <c r="B23" s="178"/>
      <c r="C23" s="47" t="s">
        <v>17</v>
      </c>
      <c r="D23" s="48" t="str">
        <f>_xlfn.XLOOKUP(C22, DersHavuzu1[Sütun1], DersHavuzu1[Eleman], "")</f>
        <v xml:space="preserve"> </v>
      </c>
      <c r="E23" s="50"/>
      <c r="F23" s="48"/>
      <c r="G23" s="51" t="s">
        <v>18</v>
      </c>
      <c r="H23" s="52" t="str">
        <f>_xlfn.XLOOKUP(G22, DersHavuzu2[Sütun1], DersHavuzu2[Eleman], "")</f>
        <v xml:space="preserve"> </v>
      </c>
      <c r="I23" s="56"/>
      <c r="J23" s="55" t="str">
        <f>_xlfn.XLOOKUP(I22, DersHavuzu2[Sütun1], DersHavuzu2[Eleman], "")</f>
        <v/>
      </c>
      <c r="K23" s="6"/>
      <c r="L23" s="15" t="str">
        <f>_xlfn.XLOOKUP(K22, DersHavuzu3[Sütun1], DersHavuzu3[Eleman], "")</f>
        <v/>
      </c>
      <c r="M23" s="62" t="s">
        <v>20</v>
      </c>
      <c r="N23" s="63" t="str">
        <f>_xlfn.XLOOKUP(M22, DersHavuzu3[Sütun1], DersHavuzu3[Eleman], "")</f>
        <v xml:space="preserve"> </v>
      </c>
      <c r="O23" s="66" t="s">
        <v>21</v>
      </c>
      <c r="P23" s="67" t="str">
        <f>_xlfn.XLOOKUP(O22, DersHavuzu4[Sütun1], DersHavuzu4[Eleman], "")</f>
        <v xml:space="preserve"> </v>
      </c>
      <c r="Q23" s="72" t="s">
        <v>22</v>
      </c>
      <c r="R23" s="73" t="str">
        <f>_xlfn.XLOOKUP(Q22, DersHavuzu4[Sütun1], DersHavuzu4[Eleman], "")</f>
        <v xml:space="preserve"> </v>
      </c>
    </row>
    <row r="24" spans="1:22" ht="47.25" customHeight="1" x14ac:dyDescent="0.25">
      <c r="A24" s="166"/>
      <c r="B24" s="179" t="s">
        <v>2</v>
      </c>
      <c r="C24" s="99" t="s">
        <v>185</v>
      </c>
      <c r="D24" s="100"/>
      <c r="E24" s="159"/>
      <c r="F24" s="156"/>
      <c r="G24" s="145" t="s">
        <v>81</v>
      </c>
      <c r="H24" s="146"/>
      <c r="I24" s="135"/>
      <c r="J24" s="136"/>
      <c r="K24" s="90"/>
      <c r="L24" s="91"/>
      <c r="M24" s="131" t="s">
        <v>111</v>
      </c>
      <c r="N24" s="132"/>
      <c r="O24" s="110" t="s">
        <v>159</v>
      </c>
      <c r="P24" s="111"/>
      <c r="Q24" s="118" t="s">
        <v>158</v>
      </c>
      <c r="R24" s="119"/>
    </row>
    <row r="25" spans="1:22" ht="47.25" customHeight="1" x14ac:dyDescent="0.25">
      <c r="A25" s="166"/>
      <c r="B25" s="178"/>
      <c r="C25" s="47" t="s">
        <v>17</v>
      </c>
      <c r="D25" s="48" t="str">
        <f>_xlfn.XLOOKUP(C24, DersHavuzu1[Sütun1], DersHavuzu1[Eleman], "")</f>
        <v xml:space="preserve"> </v>
      </c>
      <c r="E25" s="50"/>
      <c r="F25" s="48"/>
      <c r="G25" s="51" t="s">
        <v>18</v>
      </c>
      <c r="H25" s="52" t="str">
        <f>_xlfn.XLOOKUP(G24, DersHavuzu2[Sütun1], DersHavuzu2[Eleman], "")</f>
        <v xml:space="preserve"> </v>
      </c>
      <c r="I25" s="56"/>
      <c r="J25" s="55" t="str">
        <f>_xlfn.XLOOKUP(I24, DersHavuzu2[Sütun1], DersHavuzu2[Eleman], "")</f>
        <v/>
      </c>
      <c r="K25" s="6"/>
      <c r="L25" s="15" t="str">
        <f>_xlfn.XLOOKUP(K24, DersHavuzu3[Sütun1], DersHavuzu3[Eleman], "")</f>
        <v/>
      </c>
      <c r="M25" s="62" t="s">
        <v>20</v>
      </c>
      <c r="N25" s="63" t="str">
        <f>_xlfn.XLOOKUP(M24, DersHavuzu3[Sütun1], DersHavuzu3[Eleman], "")</f>
        <v xml:space="preserve"> </v>
      </c>
      <c r="O25" s="66" t="s">
        <v>21</v>
      </c>
      <c r="P25" s="67" t="str">
        <f>_xlfn.XLOOKUP(O24, DersHavuzu4[Sütun1], DersHavuzu4[Eleman], "")</f>
        <v xml:space="preserve"> </v>
      </c>
      <c r="Q25" s="72" t="s">
        <v>22</v>
      </c>
      <c r="R25" s="73" t="str">
        <f>_xlfn.XLOOKUP(Q24, DersHavuzu4[Sütun1], DersHavuzu4[Eleman], "")</f>
        <v xml:space="preserve"> </v>
      </c>
    </row>
    <row r="26" spans="1:22" ht="47.25" customHeight="1" x14ac:dyDescent="0.25">
      <c r="A26" s="166"/>
      <c r="B26" s="179" t="s">
        <v>3</v>
      </c>
      <c r="C26" s="99" t="s">
        <v>185</v>
      </c>
      <c r="D26" s="100"/>
      <c r="E26" s="159"/>
      <c r="F26" s="156"/>
      <c r="G26" s="145" t="s">
        <v>81</v>
      </c>
      <c r="H26" s="146"/>
      <c r="I26" s="135"/>
      <c r="J26" s="136"/>
      <c r="K26" s="90"/>
      <c r="L26" s="91"/>
      <c r="M26" s="131" t="s">
        <v>111</v>
      </c>
      <c r="N26" s="132"/>
      <c r="O26" s="110" t="s">
        <v>159</v>
      </c>
      <c r="P26" s="111"/>
      <c r="Q26" s="118" t="s">
        <v>158</v>
      </c>
      <c r="R26" s="119"/>
    </row>
    <row r="27" spans="1:22" ht="47.25" customHeight="1" x14ac:dyDescent="0.25">
      <c r="A27" s="166"/>
      <c r="B27" s="178"/>
      <c r="C27" s="47" t="s">
        <v>17</v>
      </c>
      <c r="D27" s="48" t="str">
        <f>_xlfn.XLOOKUP(C26, DersHavuzu1[Sütun1], DersHavuzu1[Eleman], "")</f>
        <v xml:space="preserve"> </v>
      </c>
      <c r="E27" s="50"/>
      <c r="F27" s="48"/>
      <c r="G27" s="51" t="s">
        <v>18</v>
      </c>
      <c r="H27" s="52" t="str">
        <f>_xlfn.XLOOKUP(G26, DersHavuzu2[Sütun1], DersHavuzu2[Eleman], "")</f>
        <v xml:space="preserve"> </v>
      </c>
      <c r="I27" s="56"/>
      <c r="J27" s="55" t="str">
        <f>_xlfn.XLOOKUP(I26, DersHavuzu2[Sütun1], DersHavuzu2[Eleman], "")</f>
        <v/>
      </c>
      <c r="K27" s="6"/>
      <c r="L27" s="15" t="str">
        <f>_xlfn.XLOOKUP(K26, DersHavuzu3[Sütun1], DersHavuzu3[Eleman], "")</f>
        <v/>
      </c>
      <c r="M27" s="62" t="s">
        <v>20</v>
      </c>
      <c r="N27" s="63" t="str">
        <f>_xlfn.XLOOKUP(M26, DersHavuzu3[Sütun1], DersHavuzu3[Eleman], "")</f>
        <v xml:space="preserve"> </v>
      </c>
      <c r="O27" s="66" t="s">
        <v>21</v>
      </c>
      <c r="P27" s="67" t="str">
        <f>_xlfn.XLOOKUP(O26, DersHavuzu4[Sütun1], DersHavuzu4[Eleman], "")</f>
        <v xml:space="preserve"> </v>
      </c>
      <c r="Q27" s="72" t="s">
        <v>22</v>
      </c>
      <c r="R27" s="73" t="str">
        <f>_xlfn.XLOOKUP(Q26, DersHavuzu4[Sütun1], DersHavuzu4[Eleman], "")</f>
        <v xml:space="preserve"> </v>
      </c>
    </row>
    <row r="28" spans="1:22" ht="47.25" customHeight="1" x14ac:dyDescent="0.25">
      <c r="A28" s="166"/>
      <c r="B28" s="180" t="s">
        <v>4</v>
      </c>
      <c r="C28" s="151" t="s">
        <v>186</v>
      </c>
      <c r="D28" s="152"/>
      <c r="E28" s="159" t="s">
        <v>63</v>
      </c>
      <c r="F28" s="156"/>
      <c r="G28" s="143" t="s">
        <v>90</v>
      </c>
      <c r="H28" s="144"/>
      <c r="I28" s="147" t="s">
        <v>88</v>
      </c>
      <c r="J28" s="148"/>
      <c r="K28" s="125" t="s">
        <v>198</v>
      </c>
      <c r="L28" s="126"/>
      <c r="M28" s="131"/>
      <c r="N28" s="132"/>
      <c r="O28" s="114" t="s">
        <v>157</v>
      </c>
      <c r="P28" s="115"/>
      <c r="Q28" s="122" t="s">
        <v>161</v>
      </c>
      <c r="R28" s="117"/>
    </row>
    <row r="29" spans="1:22" ht="47.25" customHeight="1" x14ac:dyDescent="0.25">
      <c r="A29" s="166"/>
      <c r="B29" s="181"/>
      <c r="C29" s="43"/>
      <c r="D29" s="44" t="str">
        <f>_xlfn.XLOOKUP(C28, DersHavuzu1[Sütun1], DersHavuzu1[Eleman], "")</f>
        <v xml:space="preserve"> </v>
      </c>
      <c r="E29" s="50" t="s">
        <v>18</v>
      </c>
      <c r="F29" s="48" t="str">
        <f>_xlfn.XLOOKUP(E28, DersHavuzu1[Sütun1], DersHavuzu1[Eleman], "")</f>
        <v xml:space="preserve"> </v>
      </c>
      <c r="G29" s="54" t="s">
        <v>20</v>
      </c>
      <c r="H29" s="55" t="str">
        <f>_xlfn.XLOOKUP(G28, DersHavuzu2[Sütun1], DersHavuzu2[Eleman], "")</f>
        <v xml:space="preserve"> </v>
      </c>
      <c r="I29" s="53" t="s">
        <v>19</v>
      </c>
      <c r="J29" s="52" t="str">
        <f>_xlfn.XLOOKUP(I28, DersHavuzu2[Sütun1], DersHavuzu2[Eleman], "")</f>
        <v xml:space="preserve"> </v>
      </c>
      <c r="K29" s="57" t="s">
        <v>17</v>
      </c>
      <c r="L29" s="58" t="str">
        <f>_xlfn.XLOOKUP(K28, DersHavuzu3[Sütun1], DersHavuzu3[Eleman], "")</f>
        <v xml:space="preserve"> </v>
      </c>
      <c r="M29" s="62"/>
      <c r="N29" s="63" t="str">
        <f>_xlfn.XLOOKUP(M28, DersHavuzu3[Sütun1], DersHavuzu3[Eleman], "")</f>
        <v/>
      </c>
      <c r="O29" s="70" t="s">
        <v>22</v>
      </c>
      <c r="P29" s="71" t="str">
        <f>_xlfn.XLOOKUP(O28, DersHavuzu4[Sütun1], DersHavuzu4[Eleman], "")</f>
        <v xml:space="preserve"> </v>
      </c>
      <c r="Q29" s="85" t="s">
        <v>21</v>
      </c>
      <c r="R29" s="69" t="str">
        <f>_xlfn.XLOOKUP(Q28, DersHavuzu4[Sütun1], DersHavuzu4[Eleman], "")</f>
        <v xml:space="preserve"> </v>
      </c>
    </row>
    <row r="30" spans="1:22" ht="47.25" customHeight="1" x14ac:dyDescent="0.25">
      <c r="A30" s="166"/>
      <c r="B30" s="180" t="s">
        <v>5</v>
      </c>
      <c r="C30" s="151" t="s">
        <v>186</v>
      </c>
      <c r="D30" s="152"/>
      <c r="E30" s="159" t="s">
        <v>63</v>
      </c>
      <c r="F30" s="156"/>
      <c r="G30" s="143" t="s">
        <v>90</v>
      </c>
      <c r="H30" s="144"/>
      <c r="I30" s="147" t="s">
        <v>88</v>
      </c>
      <c r="J30" s="148"/>
      <c r="K30" s="125" t="s">
        <v>198</v>
      </c>
      <c r="L30" s="126"/>
      <c r="M30" s="131"/>
      <c r="N30" s="132"/>
      <c r="O30" s="114" t="s">
        <v>157</v>
      </c>
      <c r="P30" s="115"/>
      <c r="Q30" s="122" t="s">
        <v>161</v>
      </c>
      <c r="R30" s="117"/>
    </row>
    <row r="31" spans="1:22" ht="47.25" customHeight="1" x14ac:dyDescent="0.25">
      <c r="A31" s="166"/>
      <c r="B31" s="181"/>
      <c r="C31" s="43"/>
      <c r="D31" s="44" t="str">
        <f>_xlfn.XLOOKUP(C30, DersHavuzu1[Sütun1], DersHavuzu1[Eleman], "")</f>
        <v xml:space="preserve"> </v>
      </c>
      <c r="E31" s="50" t="s">
        <v>18</v>
      </c>
      <c r="F31" s="48" t="str">
        <f>_xlfn.XLOOKUP(E30, DersHavuzu1[Sütun1], DersHavuzu1[Eleman], "")</f>
        <v xml:space="preserve"> </v>
      </c>
      <c r="G31" s="54" t="s">
        <v>20</v>
      </c>
      <c r="H31" s="55" t="str">
        <f>_xlfn.XLOOKUP(G30, DersHavuzu2[Sütun1], DersHavuzu2[Eleman], "")</f>
        <v xml:space="preserve"> </v>
      </c>
      <c r="I31" s="53" t="s">
        <v>19</v>
      </c>
      <c r="J31" s="52" t="str">
        <f>_xlfn.XLOOKUP(I30, DersHavuzu2[Sütun1], DersHavuzu2[Eleman], "")</f>
        <v xml:space="preserve"> </v>
      </c>
      <c r="K31" s="57" t="s">
        <v>17</v>
      </c>
      <c r="L31" s="58" t="str">
        <f>_xlfn.XLOOKUP(K30, DersHavuzu3[Sütun1], DersHavuzu3[Eleman], "")</f>
        <v xml:space="preserve"> </v>
      </c>
      <c r="M31" s="62"/>
      <c r="N31" s="63" t="str">
        <f>_xlfn.XLOOKUP(M30, DersHavuzu3[Sütun1], DersHavuzu3[Eleman], "")</f>
        <v/>
      </c>
      <c r="O31" s="70" t="s">
        <v>22</v>
      </c>
      <c r="P31" s="71" t="str">
        <f>_xlfn.XLOOKUP(O30, DersHavuzu4[Sütun1], DersHavuzu4[Eleman], "")</f>
        <v xml:space="preserve"> </v>
      </c>
      <c r="Q31" s="85" t="s">
        <v>21</v>
      </c>
      <c r="R31" s="69" t="str">
        <f>_xlfn.XLOOKUP(Q30, DersHavuzu4[Sütun1], DersHavuzu4[Eleman], "")</f>
        <v xml:space="preserve"> </v>
      </c>
    </row>
    <row r="32" spans="1:22" ht="47.25" customHeight="1" x14ac:dyDescent="0.25">
      <c r="A32" s="166"/>
      <c r="B32" s="180" t="s">
        <v>6</v>
      </c>
      <c r="C32" s="90"/>
      <c r="D32" s="91"/>
      <c r="E32" s="159" t="s">
        <v>63</v>
      </c>
      <c r="F32" s="156"/>
      <c r="G32" s="143" t="s">
        <v>90</v>
      </c>
      <c r="H32" s="144"/>
      <c r="I32" s="147" t="s">
        <v>88</v>
      </c>
      <c r="J32" s="148"/>
      <c r="K32" s="125" t="s">
        <v>198</v>
      </c>
      <c r="L32" s="126"/>
      <c r="M32" s="131"/>
      <c r="N32" s="132"/>
      <c r="O32" s="114" t="s">
        <v>157</v>
      </c>
      <c r="P32" s="115"/>
      <c r="Q32" s="122" t="s">
        <v>161</v>
      </c>
      <c r="R32" s="117"/>
    </row>
    <row r="33" spans="1:18" ht="47.25" customHeight="1" x14ac:dyDescent="0.25">
      <c r="A33" s="167"/>
      <c r="B33" s="181"/>
      <c r="C33" s="6"/>
      <c r="D33" s="15"/>
      <c r="E33" s="50" t="s">
        <v>18</v>
      </c>
      <c r="F33" s="48" t="str">
        <f>_xlfn.XLOOKUP(E32, DersHavuzu1[Sütun1], DersHavuzu1[Eleman], "")</f>
        <v xml:space="preserve"> </v>
      </c>
      <c r="G33" s="54" t="s">
        <v>20</v>
      </c>
      <c r="H33" s="55" t="str">
        <f>_xlfn.XLOOKUP(G32, DersHavuzu2[Sütun1], DersHavuzu2[Eleman], "")</f>
        <v xml:space="preserve"> </v>
      </c>
      <c r="I33" s="53" t="s">
        <v>19</v>
      </c>
      <c r="J33" s="52" t="str">
        <f>_xlfn.XLOOKUP(I32, DersHavuzu2[Sütun1], DersHavuzu2[Eleman], "")</f>
        <v xml:space="preserve"> </v>
      </c>
      <c r="K33" s="57" t="s">
        <v>17</v>
      </c>
      <c r="L33" s="58" t="str">
        <f>_xlfn.XLOOKUP(K32, DersHavuzu3[Sütun1], DersHavuzu3[Eleman], "")</f>
        <v xml:space="preserve"> </v>
      </c>
      <c r="M33" s="62"/>
      <c r="N33" s="63" t="str">
        <f>_xlfn.XLOOKUP(M32, DersHavuzu3[Sütun1], DersHavuzu3[Eleman], "")</f>
        <v/>
      </c>
      <c r="O33" s="70" t="s">
        <v>22</v>
      </c>
      <c r="P33" s="71" t="str">
        <f>_xlfn.XLOOKUP(O32, DersHavuzu4[Sütun1], DersHavuzu4[Eleman], "")</f>
        <v xml:space="preserve"> </v>
      </c>
      <c r="Q33" s="85" t="s">
        <v>21</v>
      </c>
      <c r="R33" s="69" t="str">
        <f>_xlfn.XLOOKUP(Q32, DersHavuzu4[Sütun1], DersHavuzu4[Eleman], "")</f>
        <v xml:space="preserve"> </v>
      </c>
    </row>
    <row r="34" spans="1:18" ht="47.25" customHeight="1" x14ac:dyDescent="0.25">
      <c r="A34" s="167"/>
      <c r="B34" s="180" t="s">
        <v>7</v>
      </c>
      <c r="C34" s="90"/>
      <c r="D34" s="91"/>
      <c r="E34" s="183"/>
      <c r="F34" s="150"/>
      <c r="I34" s="92"/>
      <c r="J34" s="93"/>
      <c r="K34" s="90"/>
      <c r="L34" s="91"/>
      <c r="M34" s="92"/>
      <c r="N34" s="93"/>
      <c r="O34" s="90"/>
      <c r="P34" s="91"/>
      <c r="Q34" s="92"/>
      <c r="R34" s="93"/>
    </row>
    <row r="35" spans="1:18" ht="47.25" customHeight="1" thickBot="1" x14ac:dyDescent="0.3">
      <c r="A35" s="168"/>
      <c r="B35" s="182"/>
      <c r="C35" s="19"/>
      <c r="D35" s="15"/>
      <c r="E35" s="45"/>
      <c r="F35" s="44"/>
      <c r="G35" s="19"/>
      <c r="H35" s="15" t="str">
        <f>_xlfn.XLOOKUP(G34, DersHavuzu2[Sütun1], DersHavuzu2[Eleman], "")</f>
        <v/>
      </c>
      <c r="I35" s="20"/>
      <c r="J35" s="15" t="str">
        <f>_xlfn.XLOOKUP(I34, DersHavuzu2[Sütun1], DersHavuzu2[Eleman], "")</f>
        <v/>
      </c>
      <c r="K35" s="19"/>
      <c r="L35" s="15" t="str">
        <f>_xlfn.XLOOKUP(K34, DersHavuzu3[Sütun1], DersHavuzu3[Eleman], "")</f>
        <v/>
      </c>
      <c r="M35" s="20"/>
      <c r="N35" s="15" t="str">
        <f>_xlfn.XLOOKUP(M34, DersHavuzu3[Sütun1], DersHavuzu3[Eleman], "")</f>
        <v/>
      </c>
      <c r="O35" s="19"/>
      <c r="P35" s="21" t="str">
        <f>_xlfn.XLOOKUP(O34, DersHavuzu4[Sütun1], DersHavuzu4[Eleman], "")</f>
        <v/>
      </c>
      <c r="Q35" s="20"/>
      <c r="R35" s="22" t="str">
        <f>_xlfn.XLOOKUP(Q34, DersHavuzu4[Sütun1], DersHavuzu4[Eleman], "")</f>
        <v/>
      </c>
    </row>
    <row r="36" spans="1:18" ht="8.1" customHeight="1" thickBot="1" x14ac:dyDescent="0.3">
      <c r="C36" s="94"/>
      <c r="D36" s="95"/>
      <c r="E36" s="95"/>
      <c r="F36" s="96"/>
      <c r="G36" s="94"/>
      <c r="H36" s="95"/>
      <c r="I36" s="95"/>
      <c r="J36" s="96"/>
      <c r="K36" s="94"/>
      <c r="L36" s="95"/>
      <c r="M36" s="95"/>
      <c r="N36" s="96"/>
      <c r="O36" s="94"/>
      <c r="P36" s="95"/>
      <c r="Q36" s="95"/>
      <c r="R36" s="96"/>
    </row>
    <row r="37" spans="1:18" ht="47.25" customHeight="1" x14ac:dyDescent="0.25">
      <c r="A37" s="164" t="s">
        <v>12</v>
      </c>
      <c r="B37" s="177" t="s">
        <v>0</v>
      </c>
      <c r="C37" s="153" t="s">
        <v>190</v>
      </c>
      <c r="D37" s="154"/>
      <c r="E37" s="112"/>
      <c r="F37" s="113"/>
      <c r="G37" s="104"/>
      <c r="H37" s="105"/>
      <c r="I37" s="112"/>
      <c r="J37" s="113"/>
      <c r="K37" s="104"/>
      <c r="L37" s="105"/>
      <c r="M37" s="112"/>
      <c r="N37" s="113"/>
      <c r="O37" s="120" t="s">
        <v>144</v>
      </c>
      <c r="P37" s="121"/>
      <c r="Q37" s="123" t="s">
        <v>145</v>
      </c>
      <c r="R37" s="124"/>
    </row>
    <row r="38" spans="1:18" ht="47.25" customHeight="1" x14ac:dyDescent="0.25">
      <c r="A38" s="165"/>
      <c r="B38" s="178"/>
      <c r="C38" s="43" t="s">
        <v>17</v>
      </c>
      <c r="D38" s="44" t="str">
        <f>_xlfn.XLOOKUP(C37, DersHavuzu1[Sütun1], DersHavuzu1[Eleman], "")</f>
        <v xml:space="preserve"> </v>
      </c>
      <c r="E38" s="16"/>
      <c r="F38" s="15"/>
      <c r="G38" s="6"/>
      <c r="H38" s="15" t="str">
        <f>_xlfn.XLOOKUP(G37, DersHavuzu2[Sütun1], DersHavuzu2[Eleman], "")</f>
        <v/>
      </c>
      <c r="I38" s="16"/>
      <c r="J38" s="15" t="str">
        <f>_xlfn.XLOOKUP(I37, DersHavuzu2[Sütun1], DersHavuzu2[Eleman], "")</f>
        <v/>
      </c>
      <c r="K38" s="6"/>
      <c r="L38" s="15" t="str">
        <f>_xlfn.XLOOKUP(K37, DersHavuzu3[Sütun1], DersHavuzu3[Eleman], "")</f>
        <v/>
      </c>
      <c r="M38" s="16"/>
      <c r="N38" s="15"/>
      <c r="O38" s="66" t="s">
        <v>18</v>
      </c>
      <c r="P38" s="67" t="str">
        <f>_xlfn.XLOOKUP(O37, DersHavuzu4[Sütun1], DersHavuzu4[Eleman], "")</f>
        <v>ÖYK</v>
      </c>
      <c r="Q38" s="72" t="s">
        <v>19</v>
      </c>
      <c r="R38" s="73" t="str">
        <f>_xlfn.XLOOKUP(Q37, DersHavuzu4[Sütun1], DersHavuzu4[Eleman], "")</f>
        <v>KCT</v>
      </c>
    </row>
    <row r="39" spans="1:18" ht="47.25" customHeight="1" x14ac:dyDescent="0.25">
      <c r="A39" s="166"/>
      <c r="B39" s="179" t="s">
        <v>1</v>
      </c>
      <c r="C39" s="151" t="s">
        <v>190</v>
      </c>
      <c r="D39" s="152"/>
      <c r="E39" s="92"/>
      <c r="F39" s="93"/>
      <c r="G39" s="145" t="s">
        <v>196</v>
      </c>
      <c r="H39" s="146"/>
      <c r="I39" s="92"/>
      <c r="J39" s="93"/>
      <c r="K39" s="129" t="s">
        <v>109</v>
      </c>
      <c r="L39" s="130"/>
      <c r="M39" s="92"/>
      <c r="N39" s="93"/>
      <c r="O39" s="114" t="s">
        <v>156</v>
      </c>
      <c r="P39" s="115"/>
      <c r="Q39" s="116" t="s">
        <v>155</v>
      </c>
      <c r="R39" s="117"/>
    </row>
    <row r="40" spans="1:18" ht="47.25" customHeight="1" x14ac:dyDescent="0.25">
      <c r="A40" s="166"/>
      <c r="B40" s="178"/>
      <c r="C40" s="43" t="s">
        <v>17</v>
      </c>
      <c r="D40" s="44" t="str">
        <f>_xlfn.XLOOKUP(C39, DersHavuzu1[Sütun1], DersHavuzu1[Eleman], "")</f>
        <v xml:space="preserve"> </v>
      </c>
      <c r="E40" s="16"/>
      <c r="F40" s="15"/>
      <c r="G40" s="51" t="s">
        <v>18</v>
      </c>
      <c r="H40" s="15" t="str">
        <f>_xlfn.XLOOKUP(G39, DersHavuzu2[Sütun1], DersHavuzu2[Eleman], "")</f>
        <v xml:space="preserve"> </v>
      </c>
      <c r="I40" s="16"/>
      <c r="J40" s="15" t="str">
        <f>_xlfn.XLOOKUP(I39, DersHavuzu2[Sütun1], DersHavuzu2[Eleman], "")</f>
        <v/>
      </c>
      <c r="K40" s="64" t="s">
        <v>19</v>
      </c>
      <c r="L40" s="63" t="str">
        <f>_xlfn.XLOOKUP(K39, DersHavuzu3[Sütun1], DersHavuzu3[Eleman], "")</f>
        <v xml:space="preserve"> </v>
      </c>
      <c r="M40" s="16"/>
      <c r="N40" s="15" t="str">
        <f>_xlfn.XLOOKUP(M39, DersHavuzu3[Sütun1], DersHavuzu3[Eleman], "")</f>
        <v/>
      </c>
      <c r="O40" s="70" t="s">
        <v>21</v>
      </c>
      <c r="P40" s="71" t="str">
        <f>_xlfn.XLOOKUP(O39, DersHavuzu4[Sütun1], DersHavuzu4[Eleman], "")</f>
        <v xml:space="preserve"> </v>
      </c>
      <c r="Q40" s="68" t="s">
        <v>22</v>
      </c>
      <c r="R40" s="69" t="str">
        <f>_xlfn.XLOOKUP(Q39, DersHavuzu4[Sütun1], DersHavuzu4[Eleman], "")</f>
        <v xml:space="preserve"> </v>
      </c>
    </row>
    <row r="41" spans="1:18" ht="47.25" customHeight="1" x14ac:dyDescent="0.25">
      <c r="A41" s="166"/>
      <c r="B41" s="179" t="s">
        <v>2</v>
      </c>
      <c r="C41" s="99" t="s">
        <v>191</v>
      </c>
      <c r="D41" s="100"/>
      <c r="E41" s="155" t="s">
        <v>59</v>
      </c>
      <c r="F41" s="156"/>
      <c r="G41" s="145" t="s">
        <v>196</v>
      </c>
      <c r="H41" s="146"/>
      <c r="I41" s="92"/>
      <c r="J41" s="93"/>
      <c r="K41" s="129" t="s">
        <v>109</v>
      </c>
      <c r="L41" s="130"/>
      <c r="M41" s="92"/>
      <c r="N41" s="93"/>
      <c r="O41" s="114" t="s">
        <v>156</v>
      </c>
      <c r="P41" s="115"/>
      <c r="Q41" s="116" t="s">
        <v>155</v>
      </c>
      <c r="R41" s="117"/>
    </row>
    <row r="42" spans="1:18" ht="47.25" customHeight="1" x14ac:dyDescent="0.25">
      <c r="A42" s="166"/>
      <c r="B42" s="178"/>
      <c r="C42" s="47" t="s">
        <v>20</v>
      </c>
      <c r="D42" s="48" t="str">
        <f>_xlfn.XLOOKUP(C41, DersHavuzu1[Sütun1], DersHavuzu1[Eleman], "")</f>
        <v xml:space="preserve"> </v>
      </c>
      <c r="E42" s="49" t="s">
        <v>27</v>
      </c>
      <c r="F42" s="48" t="str">
        <f>_xlfn.XLOOKUP(E41, DersHavuzu1[Sütun1], DersHavuzu1[Eleman], "")</f>
        <v xml:space="preserve"> </v>
      </c>
      <c r="G42" s="51" t="s">
        <v>18</v>
      </c>
      <c r="H42" s="52" t="str">
        <f>_xlfn.XLOOKUP(G41, DersHavuzu2[Sütun1], DersHavuzu2[Eleman], "")</f>
        <v xml:space="preserve"> </v>
      </c>
      <c r="I42" s="16"/>
      <c r="J42" s="15" t="str">
        <f>_xlfn.XLOOKUP(I41, DersHavuzu2[Sütun1], DersHavuzu2[Eleman], "")</f>
        <v/>
      </c>
      <c r="K42" s="64" t="s">
        <v>19</v>
      </c>
      <c r="L42" s="63" t="str">
        <f>_xlfn.XLOOKUP(K41, DersHavuzu3[Sütun1], DersHavuzu3[Eleman], "")</f>
        <v xml:space="preserve"> </v>
      </c>
      <c r="M42" s="16"/>
      <c r="N42" s="15" t="str">
        <f>_xlfn.XLOOKUP(M41, DersHavuzu3[Sütun1], DersHavuzu3[Eleman], "")</f>
        <v/>
      </c>
      <c r="O42" s="70" t="s">
        <v>21</v>
      </c>
      <c r="P42" s="71" t="str">
        <f>_xlfn.XLOOKUP(O41, DersHavuzu4[Sütun1], DersHavuzu4[Eleman], "")</f>
        <v xml:space="preserve"> </v>
      </c>
      <c r="Q42" s="68" t="s">
        <v>22</v>
      </c>
      <c r="R42" s="69" t="str">
        <f>_xlfn.XLOOKUP(Q41, DersHavuzu4[Sütun1], DersHavuzu4[Eleman], "")</f>
        <v xml:space="preserve"> </v>
      </c>
    </row>
    <row r="43" spans="1:18" ht="47.25" customHeight="1" x14ac:dyDescent="0.25">
      <c r="A43" s="166"/>
      <c r="B43" s="179" t="s">
        <v>3</v>
      </c>
      <c r="C43" s="99" t="s">
        <v>191</v>
      </c>
      <c r="D43" s="100"/>
      <c r="E43" s="155" t="s">
        <v>60</v>
      </c>
      <c r="F43" s="156"/>
      <c r="G43" s="145" t="s">
        <v>196</v>
      </c>
      <c r="H43" s="146"/>
      <c r="I43" s="92"/>
      <c r="J43" s="93"/>
      <c r="K43" s="129" t="s">
        <v>109</v>
      </c>
      <c r="L43" s="130"/>
      <c r="M43" s="92"/>
      <c r="N43" s="93"/>
      <c r="O43" s="114" t="s">
        <v>156</v>
      </c>
      <c r="P43" s="115"/>
      <c r="Q43" s="116" t="s">
        <v>155</v>
      </c>
      <c r="R43" s="117"/>
    </row>
    <row r="44" spans="1:18" ht="47.25" customHeight="1" x14ac:dyDescent="0.25">
      <c r="A44" s="166"/>
      <c r="B44" s="178"/>
      <c r="C44" s="47" t="s">
        <v>20</v>
      </c>
      <c r="D44" s="48" t="str">
        <f>_xlfn.XLOOKUP(C43, DersHavuzu1[Sütun1], DersHavuzu1[Eleman], "")</f>
        <v xml:space="preserve"> </v>
      </c>
      <c r="E44" s="49" t="s">
        <v>27</v>
      </c>
      <c r="F44" s="48" t="str">
        <f>_xlfn.XLOOKUP(E43, DersHavuzu1[Sütun1], DersHavuzu1[Eleman], "")</f>
        <v xml:space="preserve"> </v>
      </c>
      <c r="G44" s="51" t="s">
        <v>18</v>
      </c>
      <c r="H44" s="52" t="str">
        <f>_xlfn.XLOOKUP(G43, DersHavuzu2[Sütun1], DersHavuzu2[Eleman], "")</f>
        <v xml:space="preserve"> </v>
      </c>
      <c r="I44" s="16"/>
      <c r="J44" s="15" t="str">
        <f>_xlfn.XLOOKUP(I43, DersHavuzu2[Sütun1], DersHavuzu2[Eleman], "")</f>
        <v/>
      </c>
      <c r="K44" s="64" t="s">
        <v>19</v>
      </c>
      <c r="L44" s="63" t="str">
        <f>_xlfn.XLOOKUP(K43, DersHavuzu3[Sütun1], DersHavuzu3[Eleman], "")</f>
        <v xml:space="preserve"> </v>
      </c>
      <c r="M44" s="16"/>
      <c r="N44" s="15" t="str">
        <f>_xlfn.XLOOKUP(M43, DersHavuzu3[Sütun1], DersHavuzu3[Eleman], "")</f>
        <v/>
      </c>
      <c r="O44" s="70" t="s">
        <v>21</v>
      </c>
      <c r="P44" s="71" t="str">
        <f>_xlfn.XLOOKUP(O43, DersHavuzu4[Sütun1], DersHavuzu4[Eleman], "")</f>
        <v xml:space="preserve"> </v>
      </c>
      <c r="Q44" s="68" t="s">
        <v>22</v>
      </c>
      <c r="R44" s="69" t="str">
        <f>_xlfn.XLOOKUP(Q43, DersHavuzu4[Sütun1], DersHavuzu4[Eleman], "")</f>
        <v xml:space="preserve"> </v>
      </c>
    </row>
    <row r="45" spans="1:18" ht="47.25" customHeight="1" x14ac:dyDescent="0.25">
      <c r="A45" s="166"/>
      <c r="B45" s="180" t="s">
        <v>4</v>
      </c>
      <c r="C45" s="151" t="s">
        <v>61</v>
      </c>
      <c r="D45" s="152"/>
      <c r="E45" s="149" t="s">
        <v>66</v>
      </c>
      <c r="F45" s="150"/>
      <c r="G45" s="145" t="s">
        <v>85</v>
      </c>
      <c r="H45" s="146"/>
      <c r="I45" s="92"/>
      <c r="J45" s="93"/>
      <c r="K45" s="125" t="s">
        <v>182</v>
      </c>
      <c r="L45" s="126"/>
      <c r="M45" s="92"/>
      <c r="N45" s="93"/>
      <c r="O45" s="110" t="s">
        <v>153</v>
      </c>
      <c r="P45" s="111"/>
      <c r="Q45" s="92"/>
      <c r="R45" s="93"/>
    </row>
    <row r="46" spans="1:18" ht="47.25" customHeight="1" x14ac:dyDescent="0.25">
      <c r="A46" s="166"/>
      <c r="B46" s="181"/>
      <c r="C46" s="43" t="s">
        <v>27</v>
      </c>
      <c r="D46" s="44" t="str">
        <f>_xlfn.XLOOKUP(C45, DersHavuzu1[Sütun1], DersHavuzu1[Eleman], "")</f>
        <v xml:space="preserve"> </v>
      </c>
      <c r="E46" s="46" t="s">
        <v>20</v>
      </c>
      <c r="F46" s="44" t="str">
        <f>_xlfn.XLOOKUP(E45, DersHavuzu1[Sütun1], DersHavuzu1[Eleman], "")</f>
        <v xml:space="preserve"> </v>
      </c>
      <c r="G46" s="51" t="s">
        <v>18</v>
      </c>
      <c r="H46" s="52" t="str">
        <f>_xlfn.XLOOKUP(G45, DersHavuzu2[Sütun1], DersHavuzu2[Eleman], "")</f>
        <v xml:space="preserve"> </v>
      </c>
      <c r="I46" s="16"/>
      <c r="J46" s="15" t="str">
        <f>_xlfn.XLOOKUP(I45, DersHavuzu2[Sütun1], DersHavuzu2[Eleman], "")</f>
        <v/>
      </c>
      <c r="K46" s="57" t="s">
        <v>19</v>
      </c>
      <c r="L46" s="58" t="str">
        <f>_xlfn.XLOOKUP(K45, DersHavuzu3[Sütun1], DersHavuzu3[Eleman], "")</f>
        <v xml:space="preserve"> </v>
      </c>
      <c r="M46" s="16"/>
      <c r="N46" s="15" t="str">
        <f>_xlfn.XLOOKUP(M45, DersHavuzu3[Sütun1], DersHavuzu3[Eleman], "")</f>
        <v/>
      </c>
      <c r="O46" s="66" t="s">
        <v>17</v>
      </c>
      <c r="P46" s="67" t="str">
        <f>_xlfn.XLOOKUP(O45, DersHavuzu4[Sütun1], DersHavuzu4[Eleman], "")</f>
        <v xml:space="preserve"> </v>
      </c>
      <c r="Q46" s="16"/>
      <c r="R46" s="17" t="str">
        <f>_xlfn.XLOOKUP(Q45, DersHavuzu4[Sütun1], DersHavuzu4[Eleman], "")</f>
        <v/>
      </c>
    </row>
    <row r="47" spans="1:18" ht="47.25" customHeight="1" x14ac:dyDescent="0.25">
      <c r="A47" s="166"/>
      <c r="B47" s="180" t="s">
        <v>5</v>
      </c>
      <c r="C47" s="151" t="s">
        <v>62</v>
      </c>
      <c r="D47" s="152"/>
      <c r="E47" s="149" t="s">
        <v>66</v>
      </c>
      <c r="F47" s="150"/>
      <c r="G47" s="145" t="s">
        <v>85</v>
      </c>
      <c r="H47" s="146"/>
      <c r="I47" s="92"/>
      <c r="J47" s="93"/>
      <c r="K47" s="125" t="s">
        <v>182</v>
      </c>
      <c r="L47" s="126"/>
      <c r="M47" s="92"/>
      <c r="N47" s="93"/>
      <c r="O47" s="110" t="s">
        <v>153</v>
      </c>
      <c r="P47" s="111"/>
      <c r="Q47" s="92"/>
      <c r="R47" s="93"/>
    </row>
    <row r="48" spans="1:18" ht="47.25" customHeight="1" x14ac:dyDescent="0.25">
      <c r="A48" s="166"/>
      <c r="B48" s="181"/>
      <c r="C48" s="43" t="s">
        <v>27</v>
      </c>
      <c r="D48" s="44" t="str">
        <f>_xlfn.XLOOKUP(C47, DersHavuzu1[Sütun1], DersHavuzu1[Eleman], "")</f>
        <v xml:space="preserve"> </v>
      </c>
      <c r="E48" s="46" t="s">
        <v>20</v>
      </c>
      <c r="F48" s="44" t="str">
        <f>_xlfn.XLOOKUP(E47, DersHavuzu1[Sütun1], DersHavuzu1[Eleman], "")</f>
        <v xml:space="preserve"> </v>
      </c>
      <c r="G48" s="51" t="s">
        <v>18</v>
      </c>
      <c r="H48" s="52" t="str">
        <f>_xlfn.XLOOKUP(G47, DersHavuzu2[Sütun1], DersHavuzu2[Eleman], "")</f>
        <v xml:space="preserve"> </v>
      </c>
      <c r="I48" s="16"/>
      <c r="J48" s="15" t="str">
        <f>_xlfn.XLOOKUP(I47, DersHavuzu2[Sütun1], DersHavuzu2[Eleman], "")</f>
        <v/>
      </c>
      <c r="K48" s="57" t="s">
        <v>19</v>
      </c>
      <c r="L48" s="58" t="str">
        <f>_xlfn.XLOOKUP(K47, DersHavuzu3[Sütun1], DersHavuzu3[Eleman], "")</f>
        <v xml:space="preserve"> </v>
      </c>
      <c r="M48" s="16"/>
      <c r="N48" s="15" t="str">
        <f>_xlfn.XLOOKUP(M47, DersHavuzu3[Sütun1], DersHavuzu3[Eleman], "")</f>
        <v/>
      </c>
      <c r="O48" s="66" t="s">
        <v>17</v>
      </c>
      <c r="P48" s="67" t="str">
        <f>_xlfn.XLOOKUP(O47, DersHavuzu4[Sütun1], DersHavuzu4[Eleman], "")</f>
        <v xml:space="preserve"> </v>
      </c>
      <c r="Q48" s="16"/>
      <c r="R48" s="17" t="str">
        <f>_xlfn.XLOOKUP(Q47, DersHavuzu4[Sütun1], DersHavuzu4[Eleman], "")</f>
        <v/>
      </c>
    </row>
    <row r="49" spans="1:18" ht="47.25" customHeight="1" x14ac:dyDescent="0.25">
      <c r="A49" s="166"/>
      <c r="B49" s="180" t="s">
        <v>6</v>
      </c>
      <c r="C49" s="99" t="s">
        <v>177</v>
      </c>
      <c r="D49" s="100"/>
      <c r="E49" s="155" t="s">
        <v>65</v>
      </c>
      <c r="F49" s="156"/>
      <c r="G49" s="145" t="s">
        <v>85</v>
      </c>
      <c r="H49" s="146"/>
      <c r="I49" s="92"/>
      <c r="J49" s="93"/>
      <c r="K49" s="90"/>
      <c r="L49" s="91"/>
      <c r="M49" s="92"/>
      <c r="N49" s="93"/>
      <c r="O49" s="110" t="s">
        <v>153</v>
      </c>
      <c r="P49" s="111"/>
      <c r="Q49" s="92"/>
      <c r="R49" s="93"/>
    </row>
    <row r="50" spans="1:18" ht="47.25" customHeight="1" x14ac:dyDescent="0.25">
      <c r="A50" s="167"/>
      <c r="B50" s="181"/>
      <c r="C50" s="47" t="s">
        <v>27</v>
      </c>
      <c r="D50" s="48" t="str">
        <f>_xlfn.XLOOKUP(C49, DersHavuzu1[Sütun1], DersHavuzu1[Eleman], "")</f>
        <v xml:space="preserve"> </v>
      </c>
      <c r="E50" s="49" t="s">
        <v>20</v>
      </c>
      <c r="F50" s="48" t="str">
        <f>_xlfn.XLOOKUP(E49, DersHavuzu1[Sütun1], DersHavuzu1[Eleman], "")</f>
        <v xml:space="preserve"> </v>
      </c>
      <c r="G50" s="51" t="s">
        <v>18</v>
      </c>
      <c r="H50" s="52" t="str">
        <f>_xlfn.XLOOKUP(G49, DersHavuzu2[Sütun1], DersHavuzu2[Eleman], "")</f>
        <v xml:space="preserve"> </v>
      </c>
      <c r="I50" s="16"/>
      <c r="J50" s="15" t="str">
        <f>_xlfn.XLOOKUP(I49, DersHavuzu2[Sütun1], DersHavuzu2[Eleman], "")</f>
        <v/>
      </c>
      <c r="K50" s="6"/>
      <c r="L50" s="15" t="str">
        <f>_xlfn.XLOOKUP(K49, DersHavuzu3[Sütun1], DersHavuzu3[Eleman], "")</f>
        <v/>
      </c>
      <c r="M50" s="16"/>
      <c r="N50" s="15" t="str">
        <f>_xlfn.XLOOKUP(M49, DersHavuzu3[Sütun1], DersHavuzu3[Eleman], "")</f>
        <v/>
      </c>
      <c r="O50" s="66" t="s">
        <v>17</v>
      </c>
      <c r="P50" s="67" t="str">
        <f>_xlfn.XLOOKUP(O49, DersHavuzu4[Sütun1], DersHavuzu4[Eleman], "")</f>
        <v xml:space="preserve"> </v>
      </c>
      <c r="Q50" s="16"/>
      <c r="R50" s="17" t="str">
        <f>_xlfn.XLOOKUP(Q49, DersHavuzu4[Sütun1], DersHavuzu4[Eleman], "")</f>
        <v/>
      </c>
    </row>
    <row r="51" spans="1:18" ht="47.25" customHeight="1" x14ac:dyDescent="0.25">
      <c r="A51" s="167"/>
      <c r="B51" s="180" t="s">
        <v>7</v>
      </c>
      <c r="C51" s="99" t="s">
        <v>178</v>
      </c>
      <c r="D51" s="100"/>
      <c r="E51" s="155" t="s">
        <v>65</v>
      </c>
      <c r="F51" s="156"/>
      <c r="G51" s="90"/>
      <c r="H51" s="91"/>
      <c r="I51" s="92"/>
      <c r="J51" s="93"/>
      <c r="K51" s="125"/>
      <c r="L51" s="126"/>
      <c r="M51" s="92"/>
      <c r="N51" s="93"/>
      <c r="O51" s="90"/>
      <c r="P51" s="91"/>
      <c r="Q51" s="92"/>
      <c r="R51" s="93"/>
    </row>
    <row r="52" spans="1:18" ht="47.25" customHeight="1" thickBot="1" x14ac:dyDescent="0.3">
      <c r="A52" s="168"/>
      <c r="B52" s="182"/>
      <c r="C52" s="80" t="s">
        <v>27</v>
      </c>
      <c r="D52" s="48" t="str">
        <f>_xlfn.XLOOKUP(C51, DersHavuzu1[Sütun1], DersHavuzu1[Eleman], "")</f>
        <v xml:space="preserve"> </v>
      </c>
      <c r="E52" s="86" t="s">
        <v>20</v>
      </c>
      <c r="F52" s="48" t="str">
        <f>_xlfn.XLOOKUP(E51, DersHavuzu1[Sütun1], DersHavuzu1[Eleman], "")</f>
        <v xml:space="preserve"> </v>
      </c>
      <c r="G52" s="19"/>
      <c r="H52" s="15" t="str">
        <f>_xlfn.XLOOKUP(G51, DersHavuzu2[Sütun1], DersHavuzu2[Eleman], "")</f>
        <v/>
      </c>
      <c r="I52" s="20"/>
      <c r="J52" s="15" t="str">
        <f>_xlfn.XLOOKUP(I51, DersHavuzu2[Sütun1], DersHavuzu2[Eleman], "")</f>
        <v/>
      </c>
      <c r="K52" s="61"/>
      <c r="L52" s="58" t="str">
        <f>_xlfn.XLOOKUP(K51, DersHavuzu3[Sütun1], DersHavuzu3[Eleman], "")</f>
        <v/>
      </c>
      <c r="M52" s="20"/>
      <c r="N52" s="15" t="str">
        <f>_xlfn.XLOOKUP(M51, DersHavuzu3[Sütun1], DersHavuzu3[Eleman], "")</f>
        <v/>
      </c>
      <c r="O52" s="19"/>
      <c r="P52" s="21" t="str">
        <f>_xlfn.XLOOKUP(O51, DersHavuzu4[Sütun1], DersHavuzu4[Eleman], "")</f>
        <v/>
      </c>
      <c r="Q52" s="20"/>
      <c r="R52" s="22" t="str">
        <f>_xlfn.XLOOKUP(Q51, DersHavuzu4[Sütun1], DersHavuzu4[Eleman], "")</f>
        <v/>
      </c>
    </row>
    <row r="53" spans="1:18" ht="8.1" customHeight="1" thickBot="1" x14ac:dyDescent="0.3">
      <c r="C53" s="94"/>
      <c r="D53" s="95"/>
      <c r="E53" s="95"/>
      <c r="F53" s="96"/>
      <c r="G53" s="94"/>
      <c r="H53" s="95"/>
      <c r="I53" s="95"/>
      <c r="J53" s="96"/>
      <c r="K53" s="94"/>
      <c r="L53" s="95"/>
      <c r="M53" s="95"/>
      <c r="N53" s="96"/>
      <c r="O53" s="94"/>
      <c r="P53" s="95"/>
      <c r="Q53" s="95"/>
      <c r="R53" s="96"/>
    </row>
    <row r="54" spans="1:18" ht="47.25" customHeight="1" x14ac:dyDescent="0.25">
      <c r="A54" s="169" t="s">
        <v>13</v>
      </c>
      <c r="B54" s="177" t="s">
        <v>0</v>
      </c>
      <c r="C54" s="99" t="s">
        <v>58</v>
      </c>
      <c r="D54" s="100"/>
      <c r="E54" s="112"/>
      <c r="F54" s="113"/>
      <c r="G54" s="104"/>
      <c r="H54" s="105"/>
      <c r="I54" s="112"/>
      <c r="J54" s="113"/>
      <c r="K54" s="104"/>
      <c r="L54" s="105"/>
      <c r="M54" s="112"/>
      <c r="N54" s="113"/>
      <c r="O54" s="120" t="s">
        <v>146</v>
      </c>
      <c r="P54" s="121"/>
      <c r="Q54" s="112"/>
      <c r="R54" s="113"/>
    </row>
    <row r="55" spans="1:18" ht="47.25" customHeight="1" x14ac:dyDescent="0.25">
      <c r="A55" s="170"/>
      <c r="B55" s="178"/>
      <c r="C55" s="47" t="s">
        <v>17</v>
      </c>
      <c r="D55" s="48" t="str">
        <f>_xlfn.XLOOKUP(C54, DersHavuzu1[Sütun1], DersHavuzu1[Eleman], "")</f>
        <v xml:space="preserve"> </v>
      </c>
      <c r="E55" s="16"/>
      <c r="F55" s="15" t="str">
        <f>_xlfn.XLOOKUP(E54, DersHavuzu2[Sütun1], DersHavuzu2[Eleman], "")</f>
        <v/>
      </c>
      <c r="G55" s="6"/>
      <c r="H55" s="15" t="str">
        <f>_xlfn.XLOOKUP(G54, DersHavuzu2[Sütun1], DersHavuzu2[Eleman], "")</f>
        <v/>
      </c>
      <c r="I55" s="16"/>
      <c r="J55" s="15" t="str">
        <f>_xlfn.XLOOKUP(I54, DersHavuzu2[Sütun1], DersHavuzu2[Eleman], "")</f>
        <v/>
      </c>
      <c r="K55" s="6"/>
      <c r="L55" s="15" t="str">
        <f>_xlfn.XLOOKUP(K54, DersHavuzu3[Sütun1], DersHavuzu3[Eleman], "")</f>
        <v/>
      </c>
      <c r="M55" s="16"/>
      <c r="N55" s="15" t="str">
        <f>_xlfn.XLOOKUP(M54, DersHavuzu3[Sütun1], DersHavuzu3[Eleman], "")</f>
        <v/>
      </c>
      <c r="O55" s="66" t="s">
        <v>20</v>
      </c>
      <c r="P55" s="67" t="str">
        <f>_xlfn.XLOOKUP(O54, DersHavuzu4[Sütun1], DersHavuzu4[Eleman], "")</f>
        <v xml:space="preserve"> </v>
      </c>
      <c r="Q55" s="16"/>
      <c r="R55" s="17" t="str">
        <f>_xlfn.XLOOKUP(Q54, DersHavuzu4[Sütun1], DersHavuzu4[Eleman], "")</f>
        <v/>
      </c>
    </row>
    <row r="56" spans="1:18" ht="47.25" customHeight="1" x14ac:dyDescent="0.25">
      <c r="A56" s="170"/>
      <c r="B56" s="179" t="s">
        <v>1</v>
      </c>
      <c r="C56" s="90"/>
      <c r="D56" s="91"/>
      <c r="E56" s="149" t="s">
        <v>64</v>
      </c>
      <c r="F56" s="150"/>
      <c r="G56" s="145" t="s">
        <v>86</v>
      </c>
      <c r="H56" s="146"/>
      <c r="I56" s="135" t="s">
        <v>89</v>
      </c>
      <c r="J56" s="136"/>
      <c r="K56" s="90"/>
      <c r="L56" s="91"/>
      <c r="M56" s="92"/>
      <c r="N56" s="93"/>
      <c r="O56" s="110" t="s">
        <v>146</v>
      </c>
      <c r="P56" s="111"/>
      <c r="Q56" s="118" t="s">
        <v>152</v>
      </c>
      <c r="R56" s="119"/>
    </row>
    <row r="57" spans="1:18" ht="47.25" customHeight="1" x14ac:dyDescent="0.25">
      <c r="A57" s="170"/>
      <c r="B57" s="178"/>
      <c r="C57" s="6"/>
      <c r="D57" s="15" t="str">
        <f>_xlfn.XLOOKUP(C56, DersHavuzu2[Sütun1], DersHavuzu2[Eleman], "")</f>
        <v/>
      </c>
      <c r="E57" s="46" t="s">
        <v>17</v>
      </c>
      <c r="F57" s="44" t="str">
        <f>_xlfn.XLOOKUP(E56, DersHavuzu1[Sütun1], DersHavuzu1[Eleman], "")</f>
        <v xml:space="preserve"> </v>
      </c>
      <c r="G57" s="51" t="s">
        <v>18</v>
      </c>
      <c r="H57" s="52" t="str">
        <f>_xlfn.XLOOKUP(G56, DersHavuzu2[Sütun1], DersHavuzu2[Eleman], "")</f>
        <v xml:space="preserve"> </v>
      </c>
      <c r="I57" s="56" t="s">
        <v>19</v>
      </c>
      <c r="J57" s="55" t="str">
        <f>_xlfn.XLOOKUP(I56, DersHavuzu2[Sütun1], DersHavuzu2[Eleman], "")</f>
        <v xml:space="preserve"> </v>
      </c>
      <c r="K57" s="6"/>
      <c r="L57" s="15" t="str">
        <f>_xlfn.XLOOKUP(K56, DersHavuzu3[Sütun1], DersHavuzu3[Eleman], "")</f>
        <v/>
      </c>
      <c r="M57" s="16"/>
      <c r="N57" s="15" t="str">
        <f>_xlfn.XLOOKUP(M56, DersHavuzu3[Sütun1], DersHavuzu3[Eleman], "")</f>
        <v/>
      </c>
      <c r="O57" s="66" t="s">
        <v>20</v>
      </c>
      <c r="P57" s="67" t="str">
        <f>_xlfn.XLOOKUP(O56, DersHavuzu4[Sütun1], DersHavuzu4[Eleman], "")</f>
        <v xml:space="preserve"> </v>
      </c>
      <c r="Q57" s="72" t="s">
        <v>22</v>
      </c>
      <c r="R57" s="73" t="str">
        <f>_xlfn.XLOOKUP(Q56, DersHavuzu4[Sütun1], DersHavuzu4[Eleman], "")</f>
        <v xml:space="preserve"> </v>
      </c>
    </row>
    <row r="58" spans="1:18" ht="47.25" customHeight="1" x14ac:dyDescent="0.25">
      <c r="A58" s="170"/>
      <c r="B58" s="179" t="s">
        <v>2</v>
      </c>
      <c r="C58" s="99" t="s">
        <v>187</v>
      </c>
      <c r="D58" s="100"/>
      <c r="E58" s="149" t="s">
        <v>64</v>
      </c>
      <c r="F58" s="150"/>
      <c r="G58" s="145" t="s">
        <v>86</v>
      </c>
      <c r="H58" s="146"/>
      <c r="I58" s="135" t="s">
        <v>89</v>
      </c>
      <c r="J58" s="136"/>
      <c r="K58" s="90"/>
      <c r="L58" s="91"/>
      <c r="M58" s="92"/>
      <c r="N58" s="93"/>
      <c r="O58" s="110" t="s">
        <v>147</v>
      </c>
      <c r="P58" s="111"/>
      <c r="Q58" s="118" t="s">
        <v>152</v>
      </c>
      <c r="R58" s="119"/>
    </row>
    <row r="59" spans="1:18" ht="47.25" customHeight="1" x14ac:dyDescent="0.25">
      <c r="A59" s="170"/>
      <c r="B59" s="178"/>
      <c r="C59" s="47"/>
      <c r="D59" s="48" t="str">
        <f>_xlfn.XLOOKUP(C58, DersHavuzu1[Sütun1], DersHavuzu1[Eleman], "")</f>
        <v xml:space="preserve"> </v>
      </c>
      <c r="E59" s="46" t="s">
        <v>17</v>
      </c>
      <c r="F59" s="44" t="str">
        <f>_xlfn.XLOOKUP(E58, DersHavuzu1[Sütun1], DersHavuzu1[Eleman], "")</f>
        <v xml:space="preserve"> </v>
      </c>
      <c r="G59" s="51" t="s">
        <v>18</v>
      </c>
      <c r="H59" s="52" t="str">
        <f>_xlfn.XLOOKUP(G58, DersHavuzu2[Sütun1], DersHavuzu2[Eleman], "")</f>
        <v xml:space="preserve"> </v>
      </c>
      <c r="I59" s="56" t="s">
        <v>19</v>
      </c>
      <c r="J59" s="55" t="str">
        <f>_xlfn.XLOOKUP(I58, DersHavuzu2[Sütun1], DersHavuzu2[Eleman], "")</f>
        <v xml:space="preserve"> </v>
      </c>
      <c r="K59" s="6"/>
      <c r="L59" s="15" t="str">
        <f>_xlfn.XLOOKUP(K58, DersHavuzu3[Sütun1], DersHavuzu3[Eleman], "")</f>
        <v/>
      </c>
      <c r="M59" s="16"/>
      <c r="N59" s="15" t="str">
        <f>_xlfn.XLOOKUP(M58, DersHavuzu3[Sütun1], DersHavuzu3[Eleman], "")</f>
        <v/>
      </c>
      <c r="O59" s="66" t="s">
        <v>197</v>
      </c>
      <c r="P59" s="67" t="str">
        <f>_xlfn.XLOOKUP(O58, DersHavuzu4[Sütun1], DersHavuzu4[Eleman], "")</f>
        <v xml:space="preserve"> </v>
      </c>
      <c r="Q59" s="72" t="s">
        <v>22</v>
      </c>
      <c r="R59" s="73" t="str">
        <f>_xlfn.XLOOKUP(Q58, DersHavuzu4[Sütun1], DersHavuzu4[Eleman], "")</f>
        <v xml:space="preserve"> </v>
      </c>
    </row>
    <row r="60" spans="1:18" ht="47.25" customHeight="1" x14ac:dyDescent="0.25">
      <c r="A60" s="170"/>
      <c r="B60" s="179" t="s">
        <v>3</v>
      </c>
      <c r="C60" s="99" t="s">
        <v>187</v>
      </c>
      <c r="D60" s="100"/>
      <c r="E60" s="149" t="s">
        <v>64</v>
      </c>
      <c r="F60" s="150"/>
      <c r="G60" s="145" t="s">
        <v>86</v>
      </c>
      <c r="H60" s="146"/>
      <c r="I60" s="135" t="s">
        <v>89</v>
      </c>
      <c r="J60" s="136"/>
      <c r="K60" s="90"/>
      <c r="L60" s="91"/>
      <c r="M60" s="92"/>
      <c r="N60" s="93"/>
      <c r="O60" s="110" t="s">
        <v>147</v>
      </c>
      <c r="P60" s="111"/>
      <c r="Q60" s="118" t="s">
        <v>152</v>
      </c>
      <c r="R60" s="119"/>
    </row>
    <row r="61" spans="1:18" ht="47.25" customHeight="1" x14ac:dyDescent="0.25">
      <c r="A61" s="170"/>
      <c r="B61" s="178"/>
      <c r="C61" s="47"/>
      <c r="D61" s="48" t="str">
        <f>_xlfn.XLOOKUP(C60, DersHavuzu1[Sütun1], DersHavuzu1[Eleman], "")</f>
        <v xml:space="preserve"> </v>
      </c>
      <c r="E61" s="46" t="s">
        <v>17</v>
      </c>
      <c r="F61" s="44" t="str">
        <f>_xlfn.XLOOKUP(E60, DersHavuzu1[Sütun1], DersHavuzu1[Eleman], "")</f>
        <v xml:space="preserve"> </v>
      </c>
      <c r="G61" s="51" t="s">
        <v>18</v>
      </c>
      <c r="H61" s="52" t="str">
        <f>_xlfn.XLOOKUP(G60, DersHavuzu2[Sütun1], DersHavuzu2[Eleman], "")</f>
        <v xml:space="preserve"> </v>
      </c>
      <c r="I61" s="56" t="s">
        <v>19</v>
      </c>
      <c r="J61" s="55" t="str">
        <f>_xlfn.XLOOKUP(I60, DersHavuzu2[Sütun1], DersHavuzu2[Eleman], "")</f>
        <v xml:space="preserve"> </v>
      </c>
      <c r="K61" s="6"/>
      <c r="L61" s="15" t="str">
        <f>_xlfn.XLOOKUP(K60, DersHavuzu3[Sütun1], DersHavuzu3[Eleman], "")</f>
        <v/>
      </c>
      <c r="M61" s="16"/>
      <c r="N61" s="15" t="str">
        <f>_xlfn.XLOOKUP(M60, DersHavuzu3[Sütun1], DersHavuzu3[Eleman], "")</f>
        <v/>
      </c>
      <c r="O61" s="66" t="s">
        <v>197</v>
      </c>
      <c r="P61" s="67" t="str">
        <f>_xlfn.XLOOKUP(O60, DersHavuzu4[Sütun1], DersHavuzu4[Eleman], "")</f>
        <v xml:space="preserve"> </v>
      </c>
      <c r="Q61" s="72" t="s">
        <v>22</v>
      </c>
      <c r="R61" s="73" t="str">
        <f>_xlfn.XLOOKUP(Q60, DersHavuzu4[Sütun1], DersHavuzu4[Eleman], "")</f>
        <v xml:space="preserve"> </v>
      </c>
    </row>
    <row r="62" spans="1:18" ht="47.25" customHeight="1" x14ac:dyDescent="0.25">
      <c r="A62" s="170"/>
      <c r="B62" s="180" t="s">
        <v>4</v>
      </c>
      <c r="C62" s="151" t="s">
        <v>188</v>
      </c>
      <c r="D62" s="152"/>
      <c r="E62" s="149"/>
      <c r="F62" s="150"/>
      <c r="G62" s="90"/>
      <c r="H62" s="91"/>
      <c r="I62" s="147" t="s">
        <v>83</v>
      </c>
      <c r="J62" s="148"/>
      <c r="K62" s="129"/>
      <c r="L62" s="130"/>
      <c r="M62" s="127" t="s">
        <v>108</v>
      </c>
      <c r="N62" s="128"/>
      <c r="O62" s="114" t="s">
        <v>148</v>
      </c>
      <c r="P62" s="115"/>
      <c r="Q62" s="116" t="s">
        <v>154</v>
      </c>
      <c r="R62" s="117"/>
    </row>
    <row r="63" spans="1:18" ht="47.25" customHeight="1" x14ac:dyDescent="0.25">
      <c r="A63" s="170"/>
      <c r="B63" s="181"/>
      <c r="C63" s="43" t="s">
        <v>17</v>
      </c>
      <c r="D63" s="44" t="str">
        <f>_xlfn.XLOOKUP(C62, DersHavuzu1[Sütun1], DersHavuzu1[Eleman], "")</f>
        <v xml:space="preserve"> </v>
      </c>
      <c r="E63" s="46"/>
      <c r="F63" s="44" t="str">
        <f>_xlfn.XLOOKUP(E62, DersHavuzu1[Sütun1], DersHavuzu1[Eleman], "")</f>
        <v/>
      </c>
      <c r="G63" s="6"/>
      <c r="H63" s="15" t="str">
        <f>_xlfn.XLOOKUP(G62, DersHavuzu2[Sütun1], DersHavuzu2[Eleman], "")</f>
        <v/>
      </c>
      <c r="I63" s="53" t="s">
        <v>18</v>
      </c>
      <c r="J63" s="52" t="str">
        <f>_xlfn.XLOOKUP(I62, DersHavuzu2[Sütun1], DersHavuzu2[Eleman], "")</f>
        <v xml:space="preserve"> </v>
      </c>
      <c r="K63" s="64"/>
      <c r="L63" s="63" t="str">
        <f>_xlfn.XLOOKUP(K62, DersHavuzu3[Sütun1], DersHavuzu3[Eleman], "")</f>
        <v/>
      </c>
      <c r="M63" s="59" t="s">
        <v>19</v>
      </c>
      <c r="N63" s="58" t="str">
        <f>_xlfn.XLOOKUP(M62, DersHavuzu3[Sütun1], DersHavuzu3[Eleman], "")</f>
        <v xml:space="preserve"> </v>
      </c>
      <c r="O63" s="70" t="s">
        <v>20</v>
      </c>
      <c r="P63" s="71" t="str">
        <f>_xlfn.XLOOKUP(O62, DersHavuzu4[Sütun1], DersHavuzu4[Eleman], "")</f>
        <v xml:space="preserve"> </v>
      </c>
      <c r="Q63" s="68" t="s">
        <v>22</v>
      </c>
      <c r="R63" s="69" t="str">
        <f>_xlfn.XLOOKUP(Q62, DersHavuzu4[Sütun1], DersHavuzu4[Eleman], "")</f>
        <v xml:space="preserve"> </v>
      </c>
    </row>
    <row r="64" spans="1:18" ht="47.25" customHeight="1" x14ac:dyDescent="0.25">
      <c r="A64" s="170"/>
      <c r="B64" s="180" t="s">
        <v>5</v>
      </c>
      <c r="C64" s="151" t="s">
        <v>188</v>
      </c>
      <c r="D64" s="152"/>
      <c r="E64" s="149"/>
      <c r="F64" s="150"/>
      <c r="G64" s="90"/>
      <c r="H64" s="91"/>
      <c r="I64" s="147" t="s">
        <v>83</v>
      </c>
      <c r="J64" s="148"/>
      <c r="K64" s="129"/>
      <c r="L64" s="130"/>
      <c r="M64" s="127" t="s">
        <v>108</v>
      </c>
      <c r="N64" s="128"/>
      <c r="O64" s="114" t="s">
        <v>148</v>
      </c>
      <c r="P64" s="115"/>
      <c r="Q64" s="116" t="s">
        <v>154</v>
      </c>
      <c r="R64" s="117"/>
    </row>
    <row r="65" spans="1:22" ht="47.25" customHeight="1" x14ac:dyDescent="0.25">
      <c r="A65" s="170"/>
      <c r="B65" s="181"/>
      <c r="C65" s="43" t="s">
        <v>17</v>
      </c>
      <c r="D65" s="44" t="str">
        <f>_xlfn.XLOOKUP(C64, DersHavuzu1[Sütun1], DersHavuzu1[Eleman], "")</f>
        <v xml:space="preserve"> </v>
      </c>
      <c r="E65" s="46"/>
      <c r="F65" s="44" t="str">
        <f>_xlfn.XLOOKUP(E64, DersHavuzu1[Sütun1], DersHavuzu1[Eleman], "")</f>
        <v/>
      </c>
      <c r="G65" s="6"/>
      <c r="H65" s="15" t="str">
        <f>_xlfn.XLOOKUP(G64, DersHavuzu2[Sütun1], DersHavuzu2[Eleman], "")</f>
        <v/>
      </c>
      <c r="I65" s="53" t="s">
        <v>18</v>
      </c>
      <c r="J65" s="52" t="str">
        <f>_xlfn.XLOOKUP(I64, DersHavuzu2[Sütun1], DersHavuzu2[Eleman], "")</f>
        <v xml:space="preserve"> </v>
      </c>
      <c r="K65" s="64"/>
      <c r="L65" s="63" t="str">
        <f>_xlfn.XLOOKUP(K64, DersHavuzu3[Sütun1], DersHavuzu3[Eleman], "")</f>
        <v/>
      </c>
      <c r="M65" s="59" t="s">
        <v>19</v>
      </c>
      <c r="N65" s="58" t="str">
        <f>_xlfn.XLOOKUP(M64, DersHavuzu3[Sütun1], DersHavuzu3[Eleman], "")</f>
        <v xml:space="preserve"> </v>
      </c>
      <c r="O65" s="70" t="s">
        <v>20</v>
      </c>
      <c r="P65" s="71" t="str">
        <f>_xlfn.XLOOKUP(O64, DersHavuzu4[Sütun1], DersHavuzu4[Eleman], "")</f>
        <v xml:space="preserve"> </v>
      </c>
      <c r="Q65" s="68" t="s">
        <v>22</v>
      </c>
      <c r="R65" s="69" t="str">
        <f>_xlfn.XLOOKUP(Q64, DersHavuzu4[Sütun1], DersHavuzu4[Eleman], "")</f>
        <v xml:space="preserve"> </v>
      </c>
    </row>
    <row r="66" spans="1:22" ht="47.25" customHeight="1" x14ac:dyDescent="0.25">
      <c r="A66" s="170"/>
      <c r="B66" s="180" t="s">
        <v>6</v>
      </c>
      <c r="C66" s="151" t="s">
        <v>188</v>
      </c>
      <c r="D66" s="152"/>
      <c r="E66" s="149"/>
      <c r="F66" s="150"/>
      <c r="G66" s="90"/>
      <c r="H66" s="91"/>
      <c r="I66" s="147" t="s">
        <v>83</v>
      </c>
      <c r="J66" s="148"/>
      <c r="K66" s="129"/>
      <c r="L66" s="130"/>
      <c r="M66" s="127" t="s">
        <v>108</v>
      </c>
      <c r="N66" s="128"/>
      <c r="O66" s="114" t="s">
        <v>149</v>
      </c>
      <c r="P66" s="115"/>
      <c r="Q66" s="116" t="s">
        <v>154</v>
      </c>
      <c r="R66" s="117"/>
    </row>
    <row r="67" spans="1:22" ht="47.25" customHeight="1" x14ac:dyDescent="0.25">
      <c r="A67" s="170"/>
      <c r="B67" s="181"/>
      <c r="C67" s="43" t="s">
        <v>17</v>
      </c>
      <c r="D67" s="44" t="str">
        <f>_xlfn.XLOOKUP(C66, DersHavuzu1[Sütun1], DersHavuzu1[Eleman], "")</f>
        <v xml:space="preserve"> </v>
      </c>
      <c r="E67" s="46"/>
      <c r="F67" s="44" t="str">
        <f>_xlfn.XLOOKUP(E66, DersHavuzu1[Sütun1], DersHavuzu1[Eleman], "")</f>
        <v/>
      </c>
      <c r="G67" s="6"/>
      <c r="H67" s="15" t="str">
        <f>_xlfn.XLOOKUP(G66, DersHavuzu2[Sütun1], DersHavuzu2[Eleman], "")</f>
        <v/>
      </c>
      <c r="I67" s="53" t="s">
        <v>18</v>
      </c>
      <c r="J67" s="52" t="str">
        <f>_xlfn.XLOOKUP(I66, DersHavuzu2[Sütun1], DersHavuzu2[Eleman], "")</f>
        <v xml:space="preserve"> </v>
      </c>
      <c r="K67" s="64"/>
      <c r="L67" s="63" t="str">
        <f>_xlfn.XLOOKUP(K66, DersHavuzu3[Sütun1], DersHavuzu3[Eleman], "")</f>
        <v/>
      </c>
      <c r="M67" s="59" t="s">
        <v>19</v>
      </c>
      <c r="N67" s="58" t="str">
        <f>_xlfn.XLOOKUP(M66, DersHavuzu3[Sütun1], DersHavuzu3[Eleman], "")</f>
        <v xml:space="preserve"> </v>
      </c>
      <c r="O67" s="70" t="s">
        <v>197</v>
      </c>
      <c r="P67" s="71" t="str">
        <f>_xlfn.XLOOKUP(O66, DersHavuzu4[Sütun1], DersHavuzu4[Eleman], "")</f>
        <v xml:space="preserve"> </v>
      </c>
      <c r="Q67" s="68" t="s">
        <v>22</v>
      </c>
      <c r="R67" s="69" t="str">
        <f>_xlfn.XLOOKUP(Q66, DersHavuzu4[Sütun1], DersHavuzu4[Eleman], "")</f>
        <v xml:space="preserve"> </v>
      </c>
    </row>
    <row r="68" spans="1:22" ht="47.25" customHeight="1" x14ac:dyDescent="0.25">
      <c r="A68" s="170"/>
      <c r="B68" s="180" t="s">
        <v>7</v>
      </c>
      <c r="C68" s="90"/>
      <c r="D68" s="91"/>
      <c r="E68" s="92"/>
      <c r="F68" s="93"/>
      <c r="G68" s="90"/>
      <c r="H68" s="91"/>
      <c r="I68" s="92"/>
      <c r="J68" s="93"/>
      <c r="K68" s="90"/>
      <c r="L68" s="91"/>
      <c r="M68" s="92"/>
      <c r="N68" s="93"/>
      <c r="O68" s="114" t="s">
        <v>149</v>
      </c>
      <c r="P68" s="115"/>
      <c r="Q68" s="92"/>
      <c r="R68" s="93"/>
    </row>
    <row r="69" spans="1:22" ht="47.25" customHeight="1" thickBot="1" x14ac:dyDescent="0.3">
      <c r="A69" s="171"/>
      <c r="B69" s="182"/>
      <c r="C69" s="19"/>
      <c r="D69" s="15" t="str">
        <f>_xlfn.XLOOKUP(C68, DersHavuzu2[Sütun1], DersHavuzu2[Eleman], "")</f>
        <v/>
      </c>
      <c r="E69" s="20"/>
      <c r="F69" s="15" t="str">
        <f>_xlfn.XLOOKUP(E68, DersHavuzu2[Sütun1], DersHavuzu2[Eleman], "")</f>
        <v/>
      </c>
      <c r="G69" s="19"/>
      <c r="H69" s="15" t="str">
        <f>_xlfn.XLOOKUP(G68, DersHavuzu2[Sütun1], DersHavuzu2[Eleman], "")</f>
        <v/>
      </c>
      <c r="I69" s="20"/>
      <c r="J69" s="15" t="str">
        <f>_xlfn.XLOOKUP(I68, DersHavuzu2[Sütun1], DersHavuzu2[Eleman], "")</f>
        <v/>
      </c>
      <c r="K69" s="19"/>
      <c r="L69" s="15" t="str">
        <f>_xlfn.XLOOKUP(K68, DersHavuzu3[Sütun1], DersHavuzu3[Eleman], "")</f>
        <v/>
      </c>
      <c r="M69" s="20"/>
      <c r="N69" s="15" t="str">
        <f>_xlfn.XLOOKUP(M68, DersHavuzu3[Sütun1], DersHavuzu3[Eleman], "")</f>
        <v/>
      </c>
      <c r="O69" s="74" t="s">
        <v>197</v>
      </c>
      <c r="P69" s="75" t="str">
        <f>_xlfn.XLOOKUP(O68, DersHavuzu4[Sütun1], DersHavuzu4[Eleman], "")</f>
        <v xml:space="preserve"> </v>
      </c>
      <c r="Q69" s="20"/>
      <c r="R69" s="22" t="str">
        <f>_xlfn.XLOOKUP(Q68, DersHavuzu4[Sütun1], DersHavuzu4[Eleman], "")</f>
        <v/>
      </c>
    </row>
    <row r="70" spans="1:22" ht="8.1" customHeight="1" thickBot="1" x14ac:dyDescent="0.3">
      <c r="C70" s="94"/>
      <c r="D70" s="95"/>
      <c r="E70" s="95"/>
      <c r="F70" s="96"/>
      <c r="G70" s="40"/>
      <c r="H70" s="41"/>
      <c r="I70" s="41"/>
      <c r="J70" s="42"/>
      <c r="K70" s="40"/>
      <c r="L70" s="41"/>
      <c r="M70" s="41"/>
      <c r="N70" s="42"/>
      <c r="O70" s="40"/>
      <c r="P70" s="41"/>
      <c r="Q70" s="41"/>
      <c r="R70" s="42"/>
    </row>
    <row r="71" spans="1:22" ht="47.25" customHeight="1" x14ac:dyDescent="0.25">
      <c r="A71" s="169" t="s">
        <v>14</v>
      </c>
      <c r="B71" s="177" t="s">
        <v>0</v>
      </c>
      <c r="C71" s="153" t="s">
        <v>67</v>
      </c>
      <c r="D71" s="154"/>
      <c r="E71" s="155" t="s">
        <v>174</v>
      </c>
      <c r="F71" s="156"/>
      <c r="G71" s="141" t="s">
        <v>82</v>
      </c>
      <c r="H71" s="142"/>
      <c r="I71" s="112"/>
      <c r="J71" s="113"/>
      <c r="K71" s="104"/>
      <c r="L71" s="105"/>
      <c r="M71" s="112"/>
      <c r="N71" s="113"/>
      <c r="O71" s="104"/>
      <c r="P71" s="105"/>
      <c r="Q71" s="112"/>
      <c r="R71" s="113"/>
      <c r="S71" s="104"/>
      <c r="T71" s="105"/>
      <c r="U71" s="112"/>
      <c r="V71" s="113"/>
    </row>
    <row r="72" spans="1:22" ht="47.25" customHeight="1" x14ac:dyDescent="0.25">
      <c r="A72" s="170"/>
      <c r="B72" s="178"/>
      <c r="C72" s="43" t="s">
        <v>27</v>
      </c>
      <c r="D72" s="44" t="str">
        <f>_xlfn.XLOOKUP(C71, DersHavuzu1[Sütun1], DersHavuzu1[Eleman], "")</f>
        <v xml:space="preserve"> </v>
      </c>
      <c r="E72" s="49" t="s">
        <v>183</v>
      </c>
      <c r="F72" s="48" t="str">
        <f>_xlfn.XLOOKUP(E71, DersHavuzu1[Sütun1], DersHavuzu1[Eleman], "")</f>
        <v xml:space="preserve"> </v>
      </c>
      <c r="G72" s="54" t="s">
        <v>17</v>
      </c>
      <c r="H72" s="55" t="str">
        <f>_xlfn.XLOOKUP(G71, DersHavuzu2[Sütun1], DersHavuzu2[Eleman], "")</f>
        <v xml:space="preserve"> </v>
      </c>
      <c r="I72" s="16"/>
      <c r="J72" s="15" t="str">
        <f>_xlfn.XLOOKUP(I71, DersHavuzu2[Sütun1], DersHavuzu2[Eleman], "")</f>
        <v/>
      </c>
      <c r="K72" s="6"/>
      <c r="L72" s="15" t="str">
        <f>_xlfn.XLOOKUP(K71, DersHavuzu3[Sütun1], DersHavuzu3[Eleman], "")</f>
        <v/>
      </c>
      <c r="M72" s="16"/>
      <c r="N72" s="15" t="str">
        <f>_xlfn.XLOOKUP(M71, DersHavuzu3[Sütun1], DersHavuzu3[Eleman], "")</f>
        <v/>
      </c>
      <c r="O72" s="6"/>
      <c r="P72" s="15" t="str">
        <f>_xlfn.XLOOKUP(O71, DersHavuzu4[Sütun1], DersHavuzu4[Eleman], "")</f>
        <v/>
      </c>
      <c r="Q72" s="16"/>
      <c r="R72" s="17" t="str">
        <f>_xlfn.XLOOKUP(Q71, DersHavuzu4[Sütun1], DersHavuzu4[Eleman], "")</f>
        <v/>
      </c>
      <c r="S72" s="6"/>
      <c r="T72" s="15" t="str">
        <f>_xlfn.XLOOKUP(S71, DersHavuzu5[Sütun1], DersHavuzu5[Eleman], "")</f>
        <v/>
      </c>
      <c r="U72" s="16"/>
      <c r="V72" s="17" t="str">
        <f>_xlfn.XLOOKUP(U71, DersHavuzu5[Sütun1], DersHavuzu5[Eleman], "")</f>
        <v/>
      </c>
    </row>
    <row r="73" spans="1:22" ht="47.25" customHeight="1" x14ac:dyDescent="0.25">
      <c r="A73" s="170"/>
      <c r="B73" s="179" t="s">
        <v>1</v>
      </c>
      <c r="C73" s="151" t="s">
        <v>67</v>
      </c>
      <c r="D73" s="152"/>
      <c r="E73" s="155" t="s">
        <v>174</v>
      </c>
      <c r="F73" s="156"/>
      <c r="G73" s="143" t="s">
        <v>82</v>
      </c>
      <c r="H73" s="144"/>
      <c r="I73" s="92"/>
      <c r="J73" s="93"/>
      <c r="K73" s="125" t="s">
        <v>110</v>
      </c>
      <c r="L73" s="126"/>
      <c r="M73" s="127"/>
      <c r="N73" s="128"/>
      <c r="O73" s="110" t="s">
        <v>162</v>
      </c>
      <c r="P73" s="111"/>
      <c r="Q73" s="118" t="s">
        <v>180</v>
      </c>
      <c r="R73" s="119"/>
      <c r="S73" s="90"/>
      <c r="T73" s="91"/>
      <c r="U73" s="92"/>
      <c r="V73" s="93"/>
    </row>
    <row r="74" spans="1:22" ht="47.25" customHeight="1" x14ac:dyDescent="0.25">
      <c r="A74" s="170"/>
      <c r="B74" s="178"/>
      <c r="C74" s="43" t="s">
        <v>27</v>
      </c>
      <c r="D74" s="44" t="str">
        <f>_xlfn.XLOOKUP(C73, DersHavuzu1[Sütun1], DersHavuzu1[Eleman], "")</f>
        <v xml:space="preserve"> </v>
      </c>
      <c r="E74" s="49" t="s">
        <v>183</v>
      </c>
      <c r="F74" s="48" t="str">
        <f>_xlfn.XLOOKUP(E73, DersHavuzu1[Sütun1], DersHavuzu1[Eleman], "")</f>
        <v xml:space="preserve"> </v>
      </c>
      <c r="G74" s="54" t="s">
        <v>17</v>
      </c>
      <c r="H74" s="55" t="str">
        <f>_xlfn.XLOOKUP(G73, DersHavuzu2[Sütun1], DersHavuzu2[Eleman], "")</f>
        <v xml:space="preserve"> </v>
      </c>
      <c r="I74" s="16"/>
      <c r="J74" s="15" t="str">
        <f>_xlfn.XLOOKUP(I73, DersHavuzu2[Sütun1], DersHavuzu2[Eleman], "")</f>
        <v/>
      </c>
      <c r="K74" s="57" t="s">
        <v>20</v>
      </c>
      <c r="L74" s="58" t="str">
        <f>_xlfn.XLOOKUP(K73, DersHavuzu3[Sütun1], DersHavuzu3[Eleman], "")</f>
        <v xml:space="preserve"> </v>
      </c>
      <c r="M74" s="59"/>
      <c r="N74" s="58" t="str">
        <f>_xlfn.XLOOKUP(M73, DersHavuzu3[Sütun1], DersHavuzu3[Eleman], "")</f>
        <v/>
      </c>
      <c r="O74" s="66" t="s">
        <v>21</v>
      </c>
      <c r="P74" s="67" t="str">
        <f>_xlfn.XLOOKUP(O73, DersHavuzu4[Sütun1], DersHavuzu4[Eleman], "")</f>
        <v xml:space="preserve"> </v>
      </c>
      <c r="Q74" s="72" t="s">
        <v>18</v>
      </c>
      <c r="R74" s="73" t="str">
        <f>_xlfn.XLOOKUP(Q73, DersHavuzu4[Sütun1], DersHavuzu4[Eleman], "")</f>
        <v xml:space="preserve"> </v>
      </c>
      <c r="S74" s="6"/>
      <c r="T74" s="15" t="str">
        <f>_xlfn.XLOOKUP(S73, DersHavuzu5[Sütun1], DersHavuzu5[Eleman], "")</f>
        <v/>
      </c>
      <c r="U74" s="16"/>
      <c r="V74" s="17" t="str">
        <f>_xlfn.XLOOKUP(U73, DersHavuzu5[Sütun1], DersHavuzu5[Eleman], "")</f>
        <v/>
      </c>
    </row>
    <row r="75" spans="1:22" ht="47.25" customHeight="1" x14ac:dyDescent="0.25">
      <c r="A75" s="170"/>
      <c r="B75" s="179" t="s">
        <v>2</v>
      </c>
      <c r="C75" s="151" t="s">
        <v>67</v>
      </c>
      <c r="D75" s="152"/>
      <c r="E75" s="155" t="s">
        <v>174</v>
      </c>
      <c r="F75" s="156"/>
      <c r="G75" s="143" t="s">
        <v>82</v>
      </c>
      <c r="H75" s="144"/>
      <c r="I75" s="92"/>
      <c r="J75" s="93"/>
      <c r="K75" s="125" t="s">
        <v>110</v>
      </c>
      <c r="L75" s="126"/>
      <c r="M75" s="127"/>
      <c r="N75" s="128"/>
      <c r="O75" s="110" t="s">
        <v>162</v>
      </c>
      <c r="P75" s="111"/>
      <c r="Q75" s="118" t="s">
        <v>180</v>
      </c>
      <c r="R75" s="119"/>
      <c r="S75" s="97" t="s">
        <v>168</v>
      </c>
      <c r="T75" s="98"/>
      <c r="U75" s="92"/>
      <c r="V75" s="93"/>
    </row>
    <row r="76" spans="1:22" ht="47.25" customHeight="1" x14ac:dyDescent="0.25">
      <c r="A76" s="170"/>
      <c r="B76" s="178"/>
      <c r="C76" s="43" t="s">
        <v>27</v>
      </c>
      <c r="D76" s="44" t="str">
        <f>_xlfn.XLOOKUP(C75, DersHavuzu1[Sütun1], DersHavuzu1[Eleman], "")</f>
        <v xml:space="preserve"> </v>
      </c>
      <c r="E76" s="49" t="s">
        <v>183</v>
      </c>
      <c r="F76" s="48" t="str">
        <f>_xlfn.XLOOKUP(E75, DersHavuzu1[Sütun1], DersHavuzu1[Eleman], "")</f>
        <v xml:space="preserve"> </v>
      </c>
      <c r="G76" s="54" t="s">
        <v>17</v>
      </c>
      <c r="H76" s="55" t="str">
        <f>_xlfn.XLOOKUP(G75, DersHavuzu2[Sütun1], DersHavuzu2[Eleman], "")</f>
        <v xml:space="preserve"> </v>
      </c>
      <c r="I76" s="16"/>
      <c r="J76" s="15" t="str">
        <f>_xlfn.XLOOKUP(I75, DersHavuzu2[Sütun1], DersHavuzu2[Eleman], "")</f>
        <v/>
      </c>
      <c r="K76" s="57" t="s">
        <v>20</v>
      </c>
      <c r="L76" s="58" t="str">
        <f>_xlfn.XLOOKUP(K75, DersHavuzu3[Sütun1], DersHavuzu3[Eleman], "")</f>
        <v xml:space="preserve"> </v>
      </c>
      <c r="M76" s="59"/>
      <c r="N76" s="58" t="str">
        <f>_xlfn.XLOOKUP(M75, DersHavuzu3[Sütun1], DersHavuzu3[Eleman], "")</f>
        <v/>
      </c>
      <c r="O76" s="66" t="s">
        <v>21</v>
      </c>
      <c r="P76" s="67" t="str">
        <f>_xlfn.XLOOKUP(O75, DersHavuzu4[Sütun1], DersHavuzu4[Eleman], "")</f>
        <v xml:space="preserve"> </v>
      </c>
      <c r="Q76" s="72" t="s">
        <v>18</v>
      </c>
      <c r="R76" s="73" t="str">
        <f>_xlfn.XLOOKUP(Q75, DersHavuzu4[Sütun1], DersHavuzu4[Eleman], "")</f>
        <v xml:space="preserve"> </v>
      </c>
      <c r="S76" s="83" t="s">
        <v>22</v>
      </c>
      <c r="T76" s="84" t="str">
        <f>_xlfn.XLOOKUP(S75, DersHavuzu5[Sütun1], DersHavuzu5[Eleman], "")</f>
        <v xml:space="preserve"> </v>
      </c>
      <c r="U76" s="16"/>
      <c r="V76" s="17" t="str">
        <f>_xlfn.XLOOKUP(U75, DersHavuzu5[Sütun1], DersHavuzu5[Eleman], "")</f>
        <v/>
      </c>
    </row>
    <row r="77" spans="1:22" ht="47.25" customHeight="1" x14ac:dyDescent="0.25">
      <c r="A77" s="170"/>
      <c r="B77" s="179" t="s">
        <v>3</v>
      </c>
      <c r="C77" s="151" t="s">
        <v>67</v>
      </c>
      <c r="D77" s="152"/>
      <c r="E77" s="155" t="s">
        <v>174</v>
      </c>
      <c r="F77" s="156"/>
      <c r="G77" s="143" t="s">
        <v>82</v>
      </c>
      <c r="H77" s="144"/>
      <c r="I77" s="92"/>
      <c r="J77" s="93"/>
      <c r="K77" s="125" t="s">
        <v>110</v>
      </c>
      <c r="L77" s="126"/>
      <c r="M77" s="127"/>
      <c r="N77" s="128"/>
      <c r="O77" s="110" t="s">
        <v>162</v>
      </c>
      <c r="P77" s="111"/>
      <c r="Q77" s="118" t="s">
        <v>180</v>
      </c>
      <c r="R77" s="119"/>
      <c r="S77" s="97" t="s">
        <v>168</v>
      </c>
      <c r="T77" s="98"/>
      <c r="U77" s="92"/>
      <c r="V77" s="93"/>
    </row>
    <row r="78" spans="1:22" ht="47.25" customHeight="1" x14ac:dyDescent="0.25">
      <c r="A78" s="170"/>
      <c r="B78" s="178"/>
      <c r="C78" s="43" t="s">
        <v>27</v>
      </c>
      <c r="D78" s="44" t="str">
        <f>_xlfn.XLOOKUP(C77, DersHavuzu1[Sütun1], DersHavuzu1[Eleman], "")</f>
        <v xml:space="preserve"> </v>
      </c>
      <c r="E78" s="49" t="s">
        <v>183</v>
      </c>
      <c r="F78" s="48" t="str">
        <f>_xlfn.XLOOKUP(E77, DersHavuzu1[Sütun1], DersHavuzu1[Eleman], "")</f>
        <v xml:space="preserve"> </v>
      </c>
      <c r="G78" s="54" t="s">
        <v>17</v>
      </c>
      <c r="H78" s="55" t="str">
        <f>_xlfn.XLOOKUP(G77, DersHavuzu2[Sütun1], DersHavuzu2[Eleman], "")</f>
        <v xml:space="preserve"> </v>
      </c>
      <c r="I78" s="16"/>
      <c r="J78" s="15" t="str">
        <f>_xlfn.XLOOKUP(I77, DersHavuzu2[Sütun1], DersHavuzu2[Eleman], "")</f>
        <v/>
      </c>
      <c r="K78" s="57" t="s">
        <v>20</v>
      </c>
      <c r="L78" s="58" t="str">
        <f>_xlfn.XLOOKUP(K77, DersHavuzu3[Sütun1], DersHavuzu3[Eleman], "")</f>
        <v xml:space="preserve"> </v>
      </c>
      <c r="M78" s="59"/>
      <c r="N78" s="58" t="str">
        <f>_xlfn.XLOOKUP(M77, DersHavuzu3[Sütun1], DersHavuzu3[Eleman], "")</f>
        <v/>
      </c>
      <c r="O78" s="66" t="s">
        <v>21</v>
      </c>
      <c r="P78" s="67" t="str">
        <f>_xlfn.XLOOKUP(O77, DersHavuzu4[Sütun1], DersHavuzu4[Eleman], "")</f>
        <v xml:space="preserve"> </v>
      </c>
      <c r="Q78" s="72" t="s">
        <v>18</v>
      </c>
      <c r="R78" s="73" t="str">
        <f>_xlfn.XLOOKUP(Q77, DersHavuzu4[Sütun1], DersHavuzu4[Eleman], "")</f>
        <v xml:space="preserve"> </v>
      </c>
      <c r="S78" s="83" t="s">
        <v>22</v>
      </c>
      <c r="T78" s="84" t="str">
        <f>_xlfn.XLOOKUP(S77, DersHavuzu5[Sütun1], DersHavuzu5[Eleman], "")</f>
        <v xml:space="preserve"> </v>
      </c>
      <c r="U78" s="16"/>
      <c r="V78" s="17" t="str">
        <f>_xlfn.XLOOKUP(U77, DersHavuzu5[Sütun1], DersHavuzu5[Eleman], "")</f>
        <v/>
      </c>
    </row>
    <row r="79" spans="1:22" ht="47.25" customHeight="1" x14ac:dyDescent="0.25">
      <c r="A79" s="170"/>
      <c r="B79" s="180" t="s">
        <v>4</v>
      </c>
      <c r="C79" s="90"/>
      <c r="D79" s="91"/>
      <c r="E79" s="92"/>
      <c r="F79" s="93"/>
      <c r="G79" s="90"/>
      <c r="H79" s="91"/>
      <c r="I79" s="92"/>
      <c r="J79" s="93"/>
      <c r="K79" s="90"/>
      <c r="L79" s="91"/>
      <c r="M79" s="92"/>
      <c r="N79" s="93"/>
      <c r="O79" s="90"/>
      <c r="P79" s="91"/>
      <c r="Q79" s="92"/>
      <c r="R79" s="93"/>
      <c r="S79" s="90"/>
      <c r="T79" s="91"/>
      <c r="U79" s="92"/>
      <c r="V79" s="93"/>
    </row>
    <row r="80" spans="1:22" ht="47.25" customHeight="1" x14ac:dyDescent="0.25">
      <c r="A80" s="170"/>
      <c r="B80" s="181"/>
      <c r="C80" s="6"/>
      <c r="D80" s="15" t="str">
        <f>_xlfn.XLOOKUP(C79, DersHavuzu2[Sütun1], DersHavuzu2[Eleman], "")</f>
        <v/>
      </c>
      <c r="E80" s="16"/>
      <c r="F80" s="15" t="str">
        <f>_xlfn.XLOOKUP(E79, DersHavuzu2[Sütun1], DersHavuzu2[Eleman], "")</f>
        <v/>
      </c>
      <c r="G80" s="6"/>
      <c r="H80" s="15" t="str">
        <f>_xlfn.XLOOKUP(G79, DersHavuzu2[Sütun1], DersHavuzu2[Eleman], "")</f>
        <v/>
      </c>
      <c r="I80" s="16"/>
      <c r="J80" s="15" t="str">
        <f>_xlfn.XLOOKUP(I79, DersHavuzu2[Sütun1], DersHavuzu2[Eleman], "")</f>
        <v/>
      </c>
      <c r="K80" s="6"/>
      <c r="L80" s="15" t="str">
        <f>_xlfn.XLOOKUP(K79, DersHavuzu3[Sütun1], DersHavuzu3[Eleman], "")</f>
        <v/>
      </c>
      <c r="M80" s="16"/>
      <c r="N80" s="15" t="str">
        <f>_xlfn.XLOOKUP(M79, DersHavuzu3[Sütun1], DersHavuzu3[Eleman], "")</f>
        <v/>
      </c>
      <c r="O80" s="6"/>
      <c r="P80" s="15" t="str">
        <f>_xlfn.XLOOKUP(O79, DersHavuzu4[Sütun1], DersHavuzu4[Eleman], "")</f>
        <v/>
      </c>
      <c r="Q80" s="16"/>
      <c r="R80" s="17" t="str">
        <f>_xlfn.XLOOKUP(Q79, DersHavuzu4[Sütun1], DersHavuzu4[Eleman], "")</f>
        <v/>
      </c>
      <c r="S80" s="6"/>
      <c r="T80" s="15" t="str">
        <f>_xlfn.XLOOKUP(S79, DersHavuzu5[Sütun1], DersHavuzu5[Eleman], "")</f>
        <v/>
      </c>
      <c r="U80" s="16"/>
      <c r="V80" s="17" t="str">
        <f>_xlfn.XLOOKUP(U79, DersHavuzu5[Sütun1], DersHavuzu5[Eleman], "")</f>
        <v/>
      </c>
    </row>
    <row r="81" spans="1:22" ht="47.25" customHeight="1" x14ac:dyDescent="0.25">
      <c r="A81" s="170"/>
      <c r="B81" s="180" t="s">
        <v>5</v>
      </c>
      <c r="C81" s="99" t="s">
        <v>193</v>
      </c>
      <c r="D81" s="100"/>
      <c r="E81" s="92"/>
      <c r="F81" s="93"/>
      <c r="G81" s="90"/>
      <c r="H81" s="91"/>
      <c r="I81" s="135" t="s">
        <v>84</v>
      </c>
      <c r="J81" s="136"/>
      <c r="K81" s="90"/>
      <c r="L81" s="91"/>
      <c r="M81" s="92"/>
      <c r="N81" s="93"/>
      <c r="O81" s="114" t="s">
        <v>160</v>
      </c>
      <c r="P81" s="115"/>
      <c r="Q81" s="116"/>
      <c r="R81" s="117"/>
      <c r="S81" s="90"/>
      <c r="T81" s="91"/>
      <c r="U81" s="92"/>
      <c r="V81" s="93"/>
    </row>
    <row r="82" spans="1:22" ht="47.25" customHeight="1" x14ac:dyDescent="0.25">
      <c r="A82" s="170"/>
      <c r="B82" s="181"/>
      <c r="C82" s="47"/>
      <c r="D82" s="48" t="str">
        <f>_xlfn.XLOOKUP(C81, DersHavuzu1[Sütun1], DersHavuzu1[Eleman], "")</f>
        <v xml:space="preserve"> </v>
      </c>
      <c r="E82" s="16"/>
      <c r="F82" s="15" t="str">
        <f>_xlfn.XLOOKUP(E81, DersHavuzu2[Sütun1], DersHavuzu2[Eleman], "")</f>
        <v/>
      </c>
      <c r="G82" s="6"/>
      <c r="H82" s="15" t="str">
        <f>_xlfn.XLOOKUP(G81, DersHavuzu2[Sütun1], DersHavuzu2[Eleman], "")</f>
        <v/>
      </c>
      <c r="I82" s="56" t="s">
        <v>17</v>
      </c>
      <c r="J82" s="55" t="str">
        <f>_xlfn.XLOOKUP(I81, DersHavuzu2[Sütun1], DersHavuzu2[Eleman], "")</f>
        <v xml:space="preserve"> </v>
      </c>
      <c r="K82" s="6"/>
      <c r="L82" s="15" t="str">
        <f>_xlfn.XLOOKUP(K81, DersHavuzu3[Sütun1], DersHavuzu3[Eleman], "")</f>
        <v/>
      </c>
      <c r="M82" s="16"/>
      <c r="N82" s="15" t="str">
        <f>_xlfn.XLOOKUP(M81, DersHavuzu3[Sütun1], DersHavuzu3[Eleman], "")</f>
        <v/>
      </c>
      <c r="O82" s="70" t="s">
        <v>22</v>
      </c>
      <c r="P82" s="71" t="str">
        <f>_xlfn.XLOOKUP(O81, DersHavuzu4[Sütun1], DersHavuzu4[Eleman], "")</f>
        <v xml:space="preserve"> </v>
      </c>
      <c r="Q82" s="68"/>
      <c r="R82" s="69" t="str">
        <f>_xlfn.XLOOKUP(Q81, DersHavuzu4[Sütun1], DersHavuzu4[Eleman], "")</f>
        <v/>
      </c>
      <c r="S82" s="6"/>
      <c r="T82" s="15" t="str">
        <f>_xlfn.XLOOKUP(S81, DersHavuzu5[Sütun1], DersHavuzu5[Eleman], "")</f>
        <v/>
      </c>
      <c r="U82" s="16"/>
      <c r="V82" s="17" t="str">
        <f>_xlfn.XLOOKUP(U81, DersHavuzu5[Sütun1], DersHavuzu5[Eleman], "")</f>
        <v/>
      </c>
    </row>
    <row r="83" spans="1:22" ht="47.25" customHeight="1" x14ac:dyDescent="0.25">
      <c r="A83" s="170"/>
      <c r="B83" s="180" t="s">
        <v>6</v>
      </c>
      <c r="C83" s="99" t="s">
        <v>193</v>
      </c>
      <c r="D83" s="100"/>
      <c r="E83" s="92"/>
      <c r="F83" s="93"/>
      <c r="G83" s="90"/>
      <c r="H83" s="91"/>
      <c r="I83" s="135" t="s">
        <v>84</v>
      </c>
      <c r="J83" s="136"/>
      <c r="K83" s="90"/>
      <c r="L83" s="91"/>
      <c r="M83" s="92"/>
      <c r="N83" s="93"/>
      <c r="O83" s="114" t="s">
        <v>160</v>
      </c>
      <c r="P83" s="115"/>
      <c r="Q83" s="116"/>
      <c r="R83" s="117"/>
      <c r="S83" s="90"/>
      <c r="T83" s="91"/>
      <c r="U83" s="92"/>
      <c r="V83" s="93"/>
    </row>
    <row r="84" spans="1:22" ht="47.25" customHeight="1" x14ac:dyDescent="0.25">
      <c r="A84" s="170"/>
      <c r="B84" s="181"/>
      <c r="C84" s="47"/>
      <c r="D84" s="48" t="str">
        <f>_xlfn.XLOOKUP(C83, DersHavuzu1[Sütun1], DersHavuzu1[Eleman], "")</f>
        <v xml:space="preserve"> </v>
      </c>
      <c r="E84" s="16"/>
      <c r="F84" s="15" t="str">
        <f>_xlfn.XLOOKUP(E83, DersHavuzu2[Sütun1], DersHavuzu2[Eleman], "")</f>
        <v/>
      </c>
      <c r="G84" s="6"/>
      <c r="H84" s="15" t="str">
        <f>_xlfn.XLOOKUP(G83, DersHavuzu2[Sütun1], DersHavuzu2[Eleman], "")</f>
        <v/>
      </c>
      <c r="I84" s="56" t="s">
        <v>17</v>
      </c>
      <c r="J84" s="55" t="str">
        <f>_xlfn.XLOOKUP(I83, DersHavuzu2[Sütun1], DersHavuzu2[Eleman], "")</f>
        <v xml:space="preserve"> </v>
      </c>
      <c r="K84" s="6"/>
      <c r="L84" s="15" t="str">
        <f>_xlfn.XLOOKUP(K83, DersHavuzu3[Sütun1], DersHavuzu3[Eleman], "")</f>
        <v/>
      </c>
      <c r="M84" s="16"/>
      <c r="N84" s="15" t="str">
        <f>_xlfn.XLOOKUP(M83, DersHavuzu3[Sütun1], DersHavuzu3[Eleman], "")</f>
        <v/>
      </c>
      <c r="O84" s="70" t="s">
        <v>22</v>
      </c>
      <c r="P84" s="71" t="str">
        <f>_xlfn.XLOOKUP(O83, DersHavuzu4[Sütun1], DersHavuzu4[Eleman], "")</f>
        <v xml:space="preserve"> </v>
      </c>
      <c r="Q84" s="68"/>
      <c r="R84" s="69" t="str">
        <f>_xlfn.XLOOKUP(Q83, DersHavuzu4[Sütun1], DersHavuzu4[Eleman], "")</f>
        <v/>
      </c>
      <c r="S84" s="6"/>
      <c r="T84" s="15" t="str">
        <f>_xlfn.XLOOKUP(S83, DersHavuzu5[Sütun1], DersHavuzu5[Eleman], "")</f>
        <v/>
      </c>
      <c r="U84" s="16"/>
      <c r="V84" s="17" t="str">
        <f>_xlfn.XLOOKUP(U83, DersHavuzu5[Sütun1], DersHavuzu5[Eleman], "")</f>
        <v/>
      </c>
    </row>
    <row r="85" spans="1:22" ht="47.25" customHeight="1" x14ac:dyDescent="0.25">
      <c r="A85" s="170"/>
      <c r="B85" s="180" t="s">
        <v>7</v>
      </c>
      <c r="C85" s="90"/>
      <c r="D85" s="91"/>
      <c r="E85" s="92"/>
      <c r="F85" s="93"/>
      <c r="G85" s="90"/>
      <c r="H85" s="91"/>
      <c r="I85" s="135" t="s">
        <v>84</v>
      </c>
      <c r="J85" s="136"/>
      <c r="K85" s="90"/>
      <c r="L85" s="91"/>
      <c r="M85" s="92"/>
      <c r="N85" s="93"/>
      <c r="O85" s="114" t="s">
        <v>160</v>
      </c>
      <c r="P85" s="115"/>
      <c r="Q85" s="116"/>
      <c r="R85" s="117"/>
      <c r="S85" s="90"/>
      <c r="T85" s="91"/>
      <c r="U85" s="92"/>
      <c r="V85" s="93"/>
    </row>
    <row r="86" spans="1:22" ht="47.25" customHeight="1" thickBot="1" x14ac:dyDescent="0.3">
      <c r="A86" s="171"/>
      <c r="B86" s="182"/>
      <c r="C86" s="19"/>
      <c r="D86" s="21" t="str">
        <f>_xlfn.XLOOKUP(C85, DersHavuzu2[Sütun1], DersHavuzu2[Eleman], "")</f>
        <v/>
      </c>
      <c r="E86" s="20"/>
      <c r="F86" s="22" t="str">
        <f>_xlfn.XLOOKUP(E85, DersHavuzu2[Sütun1], DersHavuzu2[Eleman], "")</f>
        <v/>
      </c>
      <c r="G86" s="19"/>
      <c r="H86" s="21" t="str">
        <f>_xlfn.XLOOKUP(G85, DersHavuzu2[Sütun1], DersHavuzu2[Eleman], "")</f>
        <v/>
      </c>
      <c r="I86" s="88" t="s">
        <v>17</v>
      </c>
      <c r="J86" s="87" t="str">
        <f>_xlfn.XLOOKUP(I85, DersHavuzu2[Sütun1], DersHavuzu2[Eleman], "")</f>
        <v xml:space="preserve"> </v>
      </c>
      <c r="K86" s="19"/>
      <c r="L86" s="21" t="str">
        <f>_xlfn.XLOOKUP(K85, DersHavuzu3[Sütun1], DersHavuzu3[Eleman], "")</f>
        <v/>
      </c>
      <c r="M86" s="20"/>
      <c r="N86" s="22" t="str">
        <f>_xlfn.XLOOKUP(M85, DersHavuzu3[Sütun1], DersHavuzu3[Eleman], "")</f>
        <v/>
      </c>
      <c r="O86" s="74" t="s">
        <v>22</v>
      </c>
      <c r="P86" s="75" t="str">
        <f>_xlfn.XLOOKUP(O85, DersHavuzu4[Sütun1], DersHavuzu4[Eleman], "")</f>
        <v xml:space="preserve"> </v>
      </c>
      <c r="Q86" s="81"/>
      <c r="R86" s="82" t="str">
        <f>_xlfn.XLOOKUP(Q85, DersHavuzu4[Sütun1], DersHavuzu4[Eleman], "")</f>
        <v/>
      </c>
      <c r="S86" s="19"/>
      <c r="T86" s="21" t="str">
        <f>_xlfn.XLOOKUP(S85, DersHavuzu5[Sütun1], DersHavuzu5[Eleman], "")</f>
        <v/>
      </c>
      <c r="U86" s="20"/>
      <c r="V86" s="22" t="str">
        <f>_xlfn.XLOOKUP(U85, DersHavuzu5[Sütun1], DersHavuzu5[Eleman], "")</f>
        <v/>
      </c>
    </row>
  </sheetData>
  <mergeCells count="414">
    <mergeCell ref="C36:F36"/>
    <mergeCell ref="B85:B86"/>
    <mergeCell ref="B75:B76"/>
    <mergeCell ref="B77:B78"/>
    <mergeCell ref="B79:B80"/>
    <mergeCell ref="C34:D34"/>
    <mergeCell ref="E34:F34"/>
    <mergeCell ref="C37:D37"/>
    <mergeCell ref="E37:F37"/>
    <mergeCell ref="C39:D39"/>
    <mergeCell ref="E39:F39"/>
    <mergeCell ref="C41:D41"/>
    <mergeCell ref="E41:F41"/>
    <mergeCell ref="C43:D43"/>
    <mergeCell ref="E43:F43"/>
    <mergeCell ref="C45:D45"/>
    <mergeCell ref="E45:F45"/>
    <mergeCell ref="C47:D47"/>
    <mergeCell ref="E47:F47"/>
    <mergeCell ref="C60:D60"/>
    <mergeCell ref="E60:F60"/>
    <mergeCell ref="C73:D73"/>
    <mergeCell ref="E73:F73"/>
    <mergeCell ref="C85:D85"/>
    <mergeCell ref="E85:F85"/>
    <mergeCell ref="B81:B82"/>
    <mergeCell ref="B83:B84"/>
    <mergeCell ref="B64:B65"/>
    <mergeCell ref="B66:B67"/>
    <mergeCell ref="B68:B69"/>
    <mergeCell ref="B71:B72"/>
    <mergeCell ref="B73:B74"/>
    <mergeCell ref="B54:B55"/>
    <mergeCell ref="B56:B57"/>
    <mergeCell ref="B58:B59"/>
    <mergeCell ref="B60:B61"/>
    <mergeCell ref="B62:B63"/>
    <mergeCell ref="E75:F75"/>
    <mergeCell ref="E77:F77"/>
    <mergeCell ref="C79:D79"/>
    <mergeCell ref="E79:F79"/>
    <mergeCell ref="C75:D75"/>
    <mergeCell ref="E81:F81"/>
    <mergeCell ref="C77:D77"/>
    <mergeCell ref="E83:F83"/>
    <mergeCell ref="C62:D62"/>
    <mergeCell ref="E62:F62"/>
    <mergeCell ref="C64:D64"/>
    <mergeCell ref="B45:B46"/>
    <mergeCell ref="B47:B48"/>
    <mergeCell ref="B49:B50"/>
    <mergeCell ref="B51:B52"/>
    <mergeCell ref="B32:B33"/>
    <mergeCell ref="B34:B35"/>
    <mergeCell ref="B37:B38"/>
    <mergeCell ref="B39:B40"/>
    <mergeCell ref="B41:B42"/>
    <mergeCell ref="B26:B27"/>
    <mergeCell ref="B28:B29"/>
    <mergeCell ref="B30:B31"/>
    <mergeCell ref="B11:B12"/>
    <mergeCell ref="B13:B14"/>
    <mergeCell ref="B15:B16"/>
    <mergeCell ref="B17:B18"/>
    <mergeCell ref="B20:B21"/>
    <mergeCell ref="B43:B44"/>
    <mergeCell ref="C1:R1"/>
    <mergeCell ref="A37:A52"/>
    <mergeCell ref="A54:A69"/>
    <mergeCell ref="A71:A86"/>
    <mergeCell ref="A20:A35"/>
    <mergeCell ref="A3:A18"/>
    <mergeCell ref="C2:F2"/>
    <mergeCell ref="B3:B4"/>
    <mergeCell ref="B5:B6"/>
    <mergeCell ref="B7:B8"/>
    <mergeCell ref="B9:B10"/>
    <mergeCell ref="C3:D3"/>
    <mergeCell ref="E3:F3"/>
    <mergeCell ref="C5:D5"/>
    <mergeCell ref="C7:D7"/>
    <mergeCell ref="C9:D9"/>
    <mergeCell ref="C11:D11"/>
    <mergeCell ref="C13:D13"/>
    <mergeCell ref="C15:D15"/>
    <mergeCell ref="C17:D17"/>
    <mergeCell ref="E5:F5"/>
    <mergeCell ref="E7:F7"/>
    <mergeCell ref="B22:B23"/>
    <mergeCell ref="B24:B25"/>
    <mergeCell ref="E9:F9"/>
    <mergeCell ref="E11:F11"/>
    <mergeCell ref="E13:F13"/>
    <mergeCell ref="E15:F15"/>
    <mergeCell ref="E17:F17"/>
    <mergeCell ref="C20:D20"/>
    <mergeCell ref="E20:F20"/>
    <mergeCell ref="C22:D22"/>
    <mergeCell ref="E22:F22"/>
    <mergeCell ref="C19:F19"/>
    <mergeCell ref="C24:D24"/>
    <mergeCell ref="E24:F24"/>
    <mergeCell ref="C26:D26"/>
    <mergeCell ref="E26:F26"/>
    <mergeCell ref="C28:D28"/>
    <mergeCell ref="E28:F28"/>
    <mergeCell ref="C30:D30"/>
    <mergeCell ref="E30:F30"/>
    <mergeCell ref="C32:D32"/>
    <mergeCell ref="E32:F32"/>
    <mergeCell ref="C49:D49"/>
    <mergeCell ref="E49:F49"/>
    <mergeCell ref="C51:D51"/>
    <mergeCell ref="E51:F51"/>
    <mergeCell ref="C54:D54"/>
    <mergeCell ref="E54:F54"/>
    <mergeCell ref="C56:D56"/>
    <mergeCell ref="E56:F56"/>
    <mergeCell ref="C58:D58"/>
    <mergeCell ref="E58:F58"/>
    <mergeCell ref="E64:F64"/>
    <mergeCell ref="C66:D66"/>
    <mergeCell ref="E66:F66"/>
    <mergeCell ref="C68:D68"/>
    <mergeCell ref="E68:F68"/>
    <mergeCell ref="C71:D71"/>
    <mergeCell ref="E71:F71"/>
    <mergeCell ref="G2:J2"/>
    <mergeCell ref="G3:H3"/>
    <mergeCell ref="I3:J3"/>
    <mergeCell ref="G5:H5"/>
    <mergeCell ref="I5:J5"/>
    <mergeCell ref="G7:H7"/>
    <mergeCell ref="I7:J7"/>
    <mergeCell ref="G9:H9"/>
    <mergeCell ref="I9:J9"/>
    <mergeCell ref="I11:J11"/>
    <mergeCell ref="G13:H13"/>
    <mergeCell ref="I13:J13"/>
    <mergeCell ref="G15:H15"/>
    <mergeCell ref="I15:J15"/>
    <mergeCell ref="G11:H11"/>
    <mergeCell ref="I17:J17"/>
    <mergeCell ref="G20:H20"/>
    <mergeCell ref="I20:J20"/>
    <mergeCell ref="G19:J19"/>
    <mergeCell ref="G22:H22"/>
    <mergeCell ref="I22:J22"/>
    <mergeCell ref="G24:H24"/>
    <mergeCell ref="I24:J24"/>
    <mergeCell ref="G26:H26"/>
    <mergeCell ref="I26:J26"/>
    <mergeCell ref="G28:H28"/>
    <mergeCell ref="I28:J28"/>
    <mergeCell ref="G30:H30"/>
    <mergeCell ref="I30:J30"/>
    <mergeCell ref="G32:H32"/>
    <mergeCell ref="I32:J32"/>
    <mergeCell ref="I34:J34"/>
    <mergeCell ref="G37:H37"/>
    <mergeCell ref="I37:J37"/>
    <mergeCell ref="G39:H39"/>
    <mergeCell ref="I39:J39"/>
    <mergeCell ref="G41:H41"/>
    <mergeCell ref="I41:J41"/>
    <mergeCell ref="G36:J36"/>
    <mergeCell ref="G43:H43"/>
    <mergeCell ref="I43:J43"/>
    <mergeCell ref="G45:H45"/>
    <mergeCell ref="I45:J45"/>
    <mergeCell ref="G47:H47"/>
    <mergeCell ref="I47:J47"/>
    <mergeCell ref="G49:H49"/>
    <mergeCell ref="I49:J49"/>
    <mergeCell ref="G51:H51"/>
    <mergeCell ref="I51:J51"/>
    <mergeCell ref="G54:H54"/>
    <mergeCell ref="I54:J54"/>
    <mergeCell ref="G56:H56"/>
    <mergeCell ref="I56:J56"/>
    <mergeCell ref="G58:H58"/>
    <mergeCell ref="I58:J58"/>
    <mergeCell ref="G60:H60"/>
    <mergeCell ref="I60:J60"/>
    <mergeCell ref="G62:H62"/>
    <mergeCell ref="I62:J62"/>
    <mergeCell ref="G64:H64"/>
    <mergeCell ref="I64:J64"/>
    <mergeCell ref="G66:H66"/>
    <mergeCell ref="I66:J66"/>
    <mergeCell ref="G68:H68"/>
    <mergeCell ref="I68:J68"/>
    <mergeCell ref="G71:H71"/>
    <mergeCell ref="I71:J71"/>
    <mergeCell ref="G73:H73"/>
    <mergeCell ref="I73:J73"/>
    <mergeCell ref="G75:H75"/>
    <mergeCell ref="I75:J75"/>
    <mergeCell ref="G77:H77"/>
    <mergeCell ref="I77:J77"/>
    <mergeCell ref="G79:H79"/>
    <mergeCell ref="I79:J79"/>
    <mergeCell ref="G81:H81"/>
    <mergeCell ref="I81:J81"/>
    <mergeCell ref="G83:H83"/>
    <mergeCell ref="I83:J83"/>
    <mergeCell ref="G85:H85"/>
    <mergeCell ref="I85:J85"/>
    <mergeCell ref="K2:N2"/>
    <mergeCell ref="K3:L3"/>
    <mergeCell ref="M3:N3"/>
    <mergeCell ref="K5:L5"/>
    <mergeCell ref="M5:N5"/>
    <mergeCell ref="K7:L7"/>
    <mergeCell ref="M7:N7"/>
    <mergeCell ref="K9:L9"/>
    <mergeCell ref="M9:N9"/>
    <mergeCell ref="K11:L11"/>
    <mergeCell ref="M11:N11"/>
    <mergeCell ref="K13:L13"/>
    <mergeCell ref="M13:N13"/>
    <mergeCell ref="K15:L15"/>
    <mergeCell ref="M15:N15"/>
    <mergeCell ref="K17:L17"/>
    <mergeCell ref="M17:N17"/>
    <mergeCell ref="K20:L20"/>
    <mergeCell ref="M20:N20"/>
    <mergeCell ref="K22:L22"/>
    <mergeCell ref="M22:N22"/>
    <mergeCell ref="K24:L24"/>
    <mergeCell ref="M24:N24"/>
    <mergeCell ref="K26:L26"/>
    <mergeCell ref="M26:N26"/>
    <mergeCell ref="K19:N19"/>
    <mergeCell ref="K28:L28"/>
    <mergeCell ref="M28:N28"/>
    <mergeCell ref="K30:L30"/>
    <mergeCell ref="M30:N30"/>
    <mergeCell ref="K32:L32"/>
    <mergeCell ref="M32:N32"/>
    <mergeCell ref="K34:L34"/>
    <mergeCell ref="M34:N34"/>
    <mergeCell ref="K37:L37"/>
    <mergeCell ref="M37:N37"/>
    <mergeCell ref="K39:L39"/>
    <mergeCell ref="M39:N39"/>
    <mergeCell ref="K41:L41"/>
    <mergeCell ref="M41:N41"/>
    <mergeCell ref="K43:L43"/>
    <mergeCell ref="M43:N43"/>
    <mergeCell ref="K36:N36"/>
    <mergeCell ref="K45:L45"/>
    <mergeCell ref="M45:N45"/>
    <mergeCell ref="K47:L47"/>
    <mergeCell ref="M47:N47"/>
    <mergeCell ref="K49:L49"/>
    <mergeCell ref="M49:N49"/>
    <mergeCell ref="K51:L51"/>
    <mergeCell ref="M51:N51"/>
    <mergeCell ref="K54:L54"/>
    <mergeCell ref="M54:N54"/>
    <mergeCell ref="K56:L56"/>
    <mergeCell ref="M56:N56"/>
    <mergeCell ref="M73:N73"/>
    <mergeCell ref="K75:L75"/>
    <mergeCell ref="M75:N75"/>
    <mergeCell ref="K77:L77"/>
    <mergeCell ref="M77:N77"/>
    <mergeCell ref="K58:L58"/>
    <mergeCell ref="M58:N58"/>
    <mergeCell ref="K60:L60"/>
    <mergeCell ref="M60:N60"/>
    <mergeCell ref="K62:L62"/>
    <mergeCell ref="M62:N62"/>
    <mergeCell ref="K64:L64"/>
    <mergeCell ref="M64:N64"/>
    <mergeCell ref="K66:L66"/>
    <mergeCell ref="M66:N66"/>
    <mergeCell ref="M83:N83"/>
    <mergeCell ref="K85:L85"/>
    <mergeCell ref="M85:N85"/>
    <mergeCell ref="O2:R2"/>
    <mergeCell ref="O3:P3"/>
    <mergeCell ref="Q3:R3"/>
    <mergeCell ref="O5:P5"/>
    <mergeCell ref="Q5:R5"/>
    <mergeCell ref="O7:P7"/>
    <mergeCell ref="Q7:R7"/>
    <mergeCell ref="O9:P9"/>
    <mergeCell ref="Q9:R9"/>
    <mergeCell ref="O11:P11"/>
    <mergeCell ref="Q11:R11"/>
    <mergeCell ref="O13:P13"/>
    <mergeCell ref="Q13:R13"/>
    <mergeCell ref="O15:P15"/>
    <mergeCell ref="Q15:R15"/>
    <mergeCell ref="O17:P17"/>
    <mergeCell ref="K68:L68"/>
    <mergeCell ref="M68:N68"/>
    <mergeCell ref="K71:L71"/>
    <mergeCell ref="M71:N71"/>
    <mergeCell ref="K73:L73"/>
    <mergeCell ref="Q17:R17"/>
    <mergeCell ref="O20:P20"/>
    <mergeCell ref="Q20:R20"/>
    <mergeCell ref="O22:P22"/>
    <mergeCell ref="Q22:R22"/>
    <mergeCell ref="O24:P24"/>
    <mergeCell ref="Q24:R24"/>
    <mergeCell ref="O26:P26"/>
    <mergeCell ref="Q26:R26"/>
    <mergeCell ref="O19:R19"/>
    <mergeCell ref="Q28:R28"/>
    <mergeCell ref="O30:P30"/>
    <mergeCell ref="Q30:R30"/>
    <mergeCell ref="O32:P32"/>
    <mergeCell ref="Q32:R32"/>
    <mergeCell ref="O34:P34"/>
    <mergeCell ref="Q34:R34"/>
    <mergeCell ref="O37:P37"/>
    <mergeCell ref="Q37:R37"/>
    <mergeCell ref="O73:P73"/>
    <mergeCell ref="Q73:R73"/>
    <mergeCell ref="O54:P54"/>
    <mergeCell ref="Q54:R54"/>
    <mergeCell ref="O56:P56"/>
    <mergeCell ref="Q56:R56"/>
    <mergeCell ref="O58:P58"/>
    <mergeCell ref="Q58:R58"/>
    <mergeCell ref="O60:P60"/>
    <mergeCell ref="Q60:R60"/>
    <mergeCell ref="O62:P62"/>
    <mergeCell ref="Q62:R62"/>
    <mergeCell ref="O64:P64"/>
    <mergeCell ref="Q64:R64"/>
    <mergeCell ref="O66:P66"/>
    <mergeCell ref="Q66:R66"/>
    <mergeCell ref="O68:P68"/>
    <mergeCell ref="Q68:R68"/>
    <mergeCell ref="O85:P85"/>
    <mergeCell ref="Q85:R85"/>
    <mergeCell ref="O75:P75"/>
    <mergeCell ref="Q75:R75"/>
    <mergeCell ref="O77:P77"/>
    <mergeCell ref="Q77:R77"/>
    <mergeCell ref="O79:P79"/>
    <mergeCell ref="Q79:R79"/>
    <mergeCell ref="O81:P81"/>
    <mergeCell ref="Q81:R81"/>
    <mergeCell ref="O83:P83"/>
    <mergeCell ref="Q83:R83"/>
    <mergeCell ref="O47:P47"/>
    <mergeCell ref="Q47:R47"/>
    <mergeCell ref="O49:P49"/>
    <mergeCell ref="Q49:R49"/>
    <mergeCell ref="U3:V3"/>
    <mergeCell ref="U5:V5"/>
    <mergeCell ref="U15:V15"/>
    <mergeCell ref="U17:V17"/>
    <mergeCell ref="S71:T71"/>
    <mergeCell ref="U71:V71"/>
    <mergeCell ref="O51:P51"/>
    <mergeCell ref="Q51:R51"/>
    <mergeCell ref="O71:P71"/>
    <mergeCell ref="Q71:R71"/>
    <mergeCell ref="O39:P39"/>
    <mergeCell ref="Q39:R39"/>
    <mergeCell ref="O41:P41"/>
    <mergeCell ref="Q41:R41"/>
    <mergeCell ref="O36:R36"/>
    <mergeCell ref="O43:P43"/>
    <mergeCell ref="Q43:R43"/>
    <mergeCell ref="O45:P45"/>
    <mergeCell ref="Q45:R45"/>
    <mergeCell ref="O28:P28"/>
    <mergeCell ref="S73:T73"/>
    <mergeCell ref="U73:V73"/>
    <mergeCell ref="S2:V2"/>
    <mergeCell ref="S3:T3"/>
    <mergeCell ref="S5:T5"/>
    <mergeCell ref="S7:T7"/>
    <mergeCell ref="S9:T9"/>
    <mergeCell ref="S11:T11"/>
    <mergeCell ref="S13:T13"/>
    <mergeCell ref="S15:T15"/>
    <mergeCell ref="S17:T17"/>
    <mergeCell ref="U11:V11"/>
    <mergeCell ref="U13:V13"/>
    <mergeCell ref="U7:V7"/>
    <mergeCell ref="U9:V9"/>
    <mergeCell ref="S85:T85"/>
    <mergeCell ref="U85:V85"/>
    <mergeCell ref="C53:F53"/>
    <mergeCell ref="G53:J53"/>
    <mergeCell ref="K53:N53"/>
    <mergeCell ref="O53:R53"/>
    <mergeCell ref="S75:T75"/>
    <mergeCell ref="U75:V75"/>
    <mergeCell ref="S77:T77"/>
    <mergeCell ref="U77:V77"/>
    <mergeCell ref="S79:T79"/>
    <mergeCell ref="U79:V79"/>
    <mergeCell ref="S81:T81"/>
    <mergeCell ref="U81:V81"/>
    <mergeCell ref="S83:T83"/>
    <mergeCell ref="U83:V83"/>
    <mergeCell ref="C81:D81"/>
    <mergeCell ref="C83:D83"/>
    <mergeCell ref="C70:F70"/>
    <mergeCell ref="K79:L79"/>
    <mergeCell ref="M79:N79"/>
    <mergeCell ref="K81:L81"/>
    <mergeCell ref="M81:N81"/>
    <mergeCell ref="K83:L83"/>
  </mergeCells>
  <conditionalFormatting sqref="C11:F11 C19:V19 C36:V36 I11:N11 C12:N16 I17:N17 C18:N18 C53:V53 S20:V35 S37:V52 C70:V70 S54:V69 C17:F17 G3:N10 C20:F35 C54:N69 C4:N10 C71:N86 K20:N35 C37:N52">
    <cfRule type="expression" dxfId="54" priority="314">
      <formula>COUNTIF($C3:$V3, C3)&gt;1</formula>
    </cfRule>
  </conditionalFormatting>
  <conditionalFormatting sqref="Y10:Z10">
    <cfRule type="expression" dxfId="53" priority="308">
      <formula>COUNTIF($C10:$V10, Y10)&gt;1</formula>
    </cfRule>
  </conditionalFormatting>
  <conditionalFormatting sqref="Y9:Z9">
    <cfRule type="expression" dxfId="52" priority="307">
      <formula>COUNTIF($C9:$V9, Y9)&gt;1</formula>
    </cfRule>
  </conditionalFormatting>
  <conditionalFormatting sqref="A19:XFD19 A36:XFD36 A1:XFD2 I17:N17 A18:N18 A53:XFD53 S20:XFD35 S37:XFD52 A70:XFD70 A87:XFD1048576 S54:XFD69 W3:XFD18 W71:XFD86 A17:F17 A20:F35 A54:N69 A3:N16 A71:N86 K20:N35 A37:N52">
    <cfRule type="containsBlanks" dxfId="51" priority="306" stopIfTrue="1">
      <formula>LEN(TRIM(A1))=0</formula>
    </cfRule>
  </conditionalFormatting>
  <conditionalFormatting sqref="G11:H11">
    <cfRule type="expression" dxfId="50" priority="316">
      <formula>COUNTIF($C17:$V17, G11)&gt;1</formula>
    </cfRule>
  </conditionalFormatting>
  <conditionalFormatting sqref="G13:H13">
    <cfRule type="expression" dxfId="49" priority="303">
      <formula>COUNTIF($C19:$V19, G13)&gt;1</formula>
    </cfRule>
  </conditionalFormatting>
  <conditionalFormatting sqref="I28:J28 I34:J34 G35:J35 G20:J27 G29:J33">
    <cfRule type="expression" dxfId="48" priority="299">
      <formula>COUNTIF($C20:$V20, G20)&gt;1</formula>
    </cfRule>
  </conditionalFormatting>
  <conditionalFormatting sqref="I34:J34 G35:J35 G20:J33">
    <cfRule type="containsBlanks" dxfId="47" priority="298" stopIfTrue="1">
      <formula>LEN(TRIM(G20))=0</formula>
    </cfRule>
  </conditionalFormatting>
  <conditionalFormatting sqref="G28:H28">
    <cfRule type="expression" dxfId="46" priority="300">
      <formula>COUNTIF($C34:$V34, G28)&gt;1</formula>
    </cfRule>
  </conditionalFormatting>
  <conditionalFormatting sqref="G30:H30">
    <cfRule type="expression" dxfId="45" priority="297">
      <formula>COUNTIF($C36:$V36, G30)&gt;1</formula>
    </cfRule>
  </conditionalFormatting>
  <conditionalFormatting sqref="G30:H30">
    <cfRule type="expression" dxfId="44" priority="296">
      <formula>COUNTIF($C36:$V36, G30)&gt;1</formula>
    </cfRule>
  </conditionalFormatting>
  <conditionalFormatting sqref="G32:H32">
    <cfRule type="expression" dxfId="43" priority="295">
      <formula>COUNTIF($C38:$V38, G32)&gt;1</formula>
    </cfRule>
  </conditionalFormatting>
  <conditionalFormatting sqref="O20:R35">
    <cfRule type="expression" dxfId="42" priority="126">
      <formula>COUNTIF($C20:$V20, O20)&gt;1</formula>
    </cfRule>
  </conditionalFormatting>
  <conditionalFormatting sqref="O20:R35">
    <cfRule type="containsBlanks" dxfId="41" priority="125" stopIfTrue="1">
      <formula>LEN(TRIM(O20))=0</formula>
    </cfRule>
  </conditionalFormatting>
  <conditionalFormatting sqref="O37:R52">
    <cfRule type="expression" dxfId="40" priority="128">
      <formula>COUNTIF($C37:$V37, O37)&gt;1</formula>
    </cfRule>
  </conditionalFormatting>
  <conditionalFormatting sqref="O37:R52">
    <cfRule type="containsBlanks" dxfId="39" priority="127" stopIfTrue="1">
      <formula>LEN(TRIM(O37))=0</formula>
    </cfRule>
  </conditionalFormatting>
  <conditionalFormatting sqref="O71:R86">
    <cfRule type="expression" dxfId="38" priority="132">
      <formula>COUNTIF($C71:$V71, O71)&gt;1</formula>
    </cfRule>
  </conditionalFormatting>
  <conditionalFormatting sqref="O71:R86">
    <cfRule type="containsBlanks" dxfId="37" priority="131" stopIfTrue="1">
      <formula>LEN(TRIM(O71))=0</formula>
    </cfRule>
  </conditionalFormatting>
  <conditionalFormatting sqref="O3:R18">
    <cfRule type="expression" dxfId="36" priority="124">
      <formula>COUNTIF($C3:$V3, O3)&gt;1</formula>
    </cfRule>
  </conditionalFormatting>
  <conditionalFormatting sqref="O3:R18">
    <cfRule type="containsBlanks" dxfId="35" priority="123" stopIfTrue="1">
      <formula>LEN(TRIM(O3))=0</formula>
    </cfRule>
  </conditionalFormatting>
  <conditionalFormatting sqref="O54:R69">
    <cfRule type="expression" dxfId="34" priority="130">
      <formula>COUNTIF($C54:$V54, O54)&gt;1</formula>
    </cfRule>
  </conditionalFormatting>
  <conditionalFormatting sqref="O54:R69">
    <cfRule type="containsBlanks" dxfId="33" priority="129" stopIfTrue="1">
      <formula>LEN(TRIM(O54))=0</formula>
    </cfRule>
  </conditionalFormatting>
  <conditionalFormatting sqref="S71:V86">
    <cfRule type="expression" dxfId="32" priority="4">
      <formula>COUNTIF($C71:$V71, S71)&gt;1</formula>
    </cfRule>
  </conditionalFormatting>
  <conditionalFormatting sqref="S71:V86">
    <cfRule type="containsBlanks" dxfId="31" priority="3" stopIfTrue="1">
      <formula>LEN(TRIM(S71))=0</formula>
    </cfRule>
  </conditionalFormatting>
  <conditionalFormatting sqref="S3:V18">
    <cfRule type="expression" dxfId="30" priority="2">
      <formula>COUNTIF($C3:$V3, S3)&gt;1</formula>
    </cfRule>
  </conditionalFormatting>
  <conditionalFormatting sqref="S3:V18">
    <cfRule type="containsBlanks" dxfId="29" priority="1" stopIfTrue="1">
      <formula>LEN(TRIM(S3))=0</formula>
    </cfRule>
  </conditionalFormatting>
  <pageMargins left="0.25" right="0.25" top="0.75" bottom="0.75" header="0.3" footer="0.3"/>
  <pageSetup paperSize="9" scale="16" orientation="portrait" horizontalDpi="4294967293" verticalDpi="300" r:id="rId1"/>
  <extLst>
    <ext xmlns:x14="http://schemas.microsoft.com/office/spreadsheetml/2009/9/main" uri="{CCE6A557-97BC-4b89-ADB6-D9C93CAAB3DF}">
      <x14:dataValidations xmlns:xm="http://schemas.microsoft.com/office/excel/2006/main" count="6">
        <x14:dataValidation type="list" allowBlank="1" showInputMessage="1">
          <x14:formula1>
            <xm:f>_xlfn.ANCHORARRAY(Sayfa3!$I$2)</xm:f>
          </x14:formula1>
          <xm:sqref>C3 C85:F85 C64:F64 C81:F81 C79:F79 C51:F51 C73:F73 C77:F77 C75:F75 C68:F68 C28:F28 C58:F58 C62:F62 C32:F32 C49:F49 C56:F56 C34:F34 C54:F54 C17:F17 C47:F47 C45:F45 C7:F7 C43:F43 C37 C66:F66 C30:F30 C9:F9 C60:F60 C26:F26 C22:F22 E3:F3 C71:F71 C20:F20 C39 C15:F15 C13:F13 C11:F11 C5 C24:F24 C41:F41 E5:F5 E37:F37 E39:F39 C83:F83</xm:sqref>
        </x14:dataValidation>
        <x14:dataValidation type="list" allowBlank="1" showInputMessage="1">
          <x14:formula1>
            <xm:f>_xlfn.ANCHORARRAY(Sayfa4!$I$2)</xm:f>
          </x14:formula1>
          <xm:sqref>G83:J83 G5:J5 G7:J7 G9:J9 I17:J17 G15:J15 G32:J32 G20:J20 G39:J39 G22:J22 G66:J66 G28:J28 G68:J68 G58:J58 G34:J34 G37:J37 G85:J85 G13:J13 G3:J3 G45:J45 G26:J26 G47:J47 G51:J51 G54:J54 G56:J56 G60:J60 G49:J49 G62:J62 G24:J24 G30:J30 G64:J64 G71:J71 G73:J73 G75:J75 G77:J77 G79:J79 G81:J81 G41:J41 G11:J11 G43:J43</xm:sqref>
        </x14:dataValidation>
        <x14:dataValidation type="list" allowBlank="1" showInputMessage="1">
          <x14:formula1>
            <xm:f>_xlfn.ANCHORARRAY(Sayfa5!$I$2)</xm:f>
          </x14:formula1>
          <xm:sqref>K3:N3 K5:N5 K7:N7 K9:N9 K11:N11 K13:N13 K15:N15 K20:N20 K22:N22 K66:N66 K24:N24 K28:N28 K77:N77 K30:N30 K34:N34 K37:N37 K39:N39 K32:N32 K41:N41 K45:N45 K75:N75 K49:N49 K51:N51 K54:N54 K56:N56 K58:N58 K60:N60 K62:N62 K47:N47 K64:N64 K68:N68 K71:N71 K73:N73 K17:N17 K26:N26 K79:N79 K81:N81 K83:N83 K85:N85 K43:N43</xm:sqref>
        </x14:dataValidation>
        <x14:dataValidation type="list" allowBlank="1" showInputMessage="1">
          <x14:formula1>
            <xm:f>_xlfn.ANCHORARRAY(Sayfa6!$I$2)</xm:f>
          </x14:formula1>
          <xm:sqref>O58:R58 O3:R3 O68:R68 O15:R15 O11:R11 O5:R5 O9:R9 O17:R17 O20:R20 O22:R22 O32:R32 O13:R13 O66:R66 O28:R28 O83:R83 O34:R34 O37:R37 O39:R39 O49:R49 O75:R75 O45:R45 O85:R85 O24:R24 O51:R51 O54:R54 O43:R43 O60:R60 O56:R56 O62:R62 O64:R64 O7:R7 O30:R30 O71:R71 O73:R73 O26:R26 O41:R41 O79:R79 O81:R81 O47:R47 O77:R77</xm:sqref>
        </x14:dataValidation>
        <x14:dataValidation type="list" allowBlank="1" showInputMessage="1">
          <x14:formula1>
            <xm:f>_xlfn.ANCHORARRAY(Sayfa7!$I$2)</xm:f>
          </x14:formula1>
          <xm:sqref>S3:V3 S5:V5 S7:V7 S71:V71 S11:V11 S13:V13 S15:V15 S17:V17 S85:V85 S83:V83 S81:V81 S79:V79 S9:V9 S75:V75 S73:V73 S77:V77</xm:sqref>
        </x14:dataValidation>
        <x14:dataValidation type="list" allowBlank="1" showInputMessage="1" showErrorMessage="1">
          <x14:formula1>
            <xm:f>Sayfa2!$A$1:$A$15</xm:f>
          </x14:formula1>
          <xm:sqref>E86 I84 E82 E46 O84 O82 M86 M82 K86 K84 K82 I86 M67 I82 M84 G86 C8 E8 G8 I8 K8 M8 O8 Q8 C10 E10 G10 I10 K10 M10 O10 Q10 C12 E12 G12 I12 K12 M12 O12 Q12 C14 E14 G14 I14 K14 M14 O14 Q14 C16 E16 G16 I16 K16 M16 O16 Q16 C18 E18 G18 I18 K18 M18 O18 Q18 C21 E21 G21 I21 K21 M21 O21 Q21 C23 E23 G23 I23 K23 M23 O23 Q23 C25 E25 G25 I25 K25 M25 O25 Q25 C27 E27 G27 I27 K27 M27 O27 Q27 C29 E29 G29 I29 K29 M29 O29 Q29 C31 E31 K44 I31 K31 M31 S78 Q31 C33 E33 G31 I33 K33 M33 O31 Q33 C35 E35 G35 I35 K35 M35 O35 Q35 C38 E38 G38 I38 K38 M38 O38 Q38 C40 E40 G40 I40 K40 M40 O40 Q40 C42 E42 G42 I42 O33 M42 O42 Q42 C44 E44 G44 I44 K42 M44 O44 Q44 O86 C46 G46 I46 K46 M46 O46 Q46 Q82 C48 G48 I48 K48 M48 O48 Q48 E67 C50 G50 I50 K50 M50 O50 Q50 Q86 C52 G52 I52 K52 M52 O52 Q52 C55 E55 G55 I55 K55 M55 O55 Q55 C57 E57 G57 I57 K57 M57 O57 Q57 C59 E59 G59 I59 K59 M59 O59 Q59 C61 E61 G61 I61 K61 M61 O61 Q61 C63 E63 G63 I63 K63 M63 O63 Q63 C65 C67 C69 U6 E65 E69 G65 G67 G69 I65 I67 I69 K65 K67 K69 C72 M65 M69 O65 O67 O69 Q65 Q67 Q69 E84 E72 G72 I72 K72 M72 O72 Q72 C74 E74 G74 I74 K74 M74 O74 Q74 E76 G76 I76 K76 M76 O76 Q76 E78 G78 I78 K78 M78 O78 Q78 C80 E80 G80 I80 K80 M80 O80 Q80 C76 C78 C86 E48 E50 E52 G82 G84 S72 U72 S74 U74 S76 U76 U78 Q84 S80 U80 S82 U82 S84 U84 S86 U86 S18 U18 U16 S16 S14 U14 U12 S12 S10 U10 U8 S8 C4 E4 G4 I4 K4 M4 O4 M6 Q4 S4 U4 C6 E6 G6 I6 K6 O6 Q6 S6 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A1:M23"/>
  <sheetViews>
    <sheetView zoomScale="55" zoomScaleNormal="55" workbookViewId="0">
      <selection activeCell="E20" sqref="E20"/>
    </sheetView>
  </sheetViews>
  <sheetFormatPr defaultRowHeight="15.75" x14ac:dyDescent="0.25"/>
  <cols>
    <col min="1" max="1" width="43.140625" style="1" customWidth="1"/>
    <col min="2" max="2" width="15.42578125" style="1" customWidth="1"/>
    <col min="3" max="3" width="9.140625" style="1"/>
    <col min="5" max="5" width="13.28515625" style="1" customWidth="1"/>
    <col min="6" max="6" width="15.42578125" style="1" customWidth="1"/>
    <col min="7" max="7" width="9.140625" style="1"/>
    <col min="8" max="8" width="21.7109375" style="1" customWidth="1"/>
    <col min="9" max="9" width="12.7109375" style="1" customWidth="1"/>
    <col min="10" max="10" width="23" style="1" customWidth="1"/>
    <col min="11" max="11" width="12.7109375" style="1" customWidth="1"/>
    <col min="12" max="12" width="21.28515625" style="1" customWidth="1"/>
    <col min="13" max="13" width="12" style="1" customWidth="1"/>
  </cols>
  <sheetData>
    <row r="1" spans="1:13" ht="23.25" x14ac:dyDescent="0.35">
      <c r="A1" s="3" t="s">
        <v>17</v>
      </c>
      <c r="B1" s="3"/>
      <c r="C1" s="3"/>
      <c r="D1" s="4"/>
    </row>
    <row r="2" spans="1:13" ht="23.25" x14ac:dyDescent="0.35">
      <c r="A2" s="3" t="s">
        <v>18</v>
      </c>
      <c r="B2" s="5"/>
      <c r="C2" s="5"/>
      <c r="D2" s="4"/>
      <c r="E2" s="2"/>
      <c r="F2" s="2"/>
      <c r="G2" s="2"/>
      <c r="H2" s="2"/>
      <c r="I2" s="2"/>
      <c r="J2" s="2"/>
      <c r="K2" s="2"/>
      <c r="L2" s="2"/>
      <c r="M2" s="2"/>
    </row>
    <row r="3" spans="1:13" ht="23.25" x14ac:dyDescent="0.35">
      <c r="A3" s="3" t="s">
        <v>19</v>
      </c>
      <c r="B3" s="3"/>
      <c r="C3" s="3"/>
      <c r="D3" s="4"/>
    </row>
    <row r="4" spans="1:13" ht="23.25" x14ac:dyDescent="0.35">
      <c r="A4" s="3" t="s">
        <v>20</v>
      </c>
      <c r="B4" s="3"/>
      <c r="C4" s="3"/>
      <c r="D4" s="4"/>
    </row>
    <row r="5" spans="1:13" ht="23.25" x14ac:dyDescent="0.35">
      <c r="A5" s="3" t="s">
        <v>21</v>
      </c>
      <c r="B5" s="3"/>
      <c r="C5" s="3"/>
      <c r="D5" s="4"/>
    </row>
    <row r="6" spans="1:13" ht="23.25" x14ac:dyDescent="0.35">
      <c r="A6" s="3" t="s">
        <v>22</v>
      </c>
      <c r="B6" s="3"/>
      <c r="C6" s="3"/>
      <c r="D6" s="4"/>
    </row>
    <row r="7" spans="1:13" ht="23.25" x14ac:dyDescent="0.35">
      <c r="A7" s="3" t="s">
        <v>23</v>
      </c>
      <c r="B7" s="3"/>
      <c r="C7" s="3"/>
      <c r="D7" s="4"/>
    </row>
    <row r="8" spans="1:13" ht="23.25" x14ac:dyDescent="0.35">
      <c r="A8" s="3" t="s">
        <v>171</v>
      </c>
      <c r="B8" s="3"/>
      <c r="C8" s="3"/>
      <c r="D8" s="4"/>
    </row>
    <row r="9" spans="1:13" ht="23.25" x14ac:dyDescent="0.35">
      <c r="A9" s="3" t="s">
        <v>172</v>
      </c>
      <c r="B9" s="3"/>
      <c r="C9" s="3"/>
      <c r="D9" s="4"/>
    </row>
    <row r="10" spans="1:13" ht="23.25" x14ac:dyDescent="0.35">
      <c r="A10" s="3" t="s">
        <v>24</v>
      </c>
      <c r="B10" s="3"/>
      <c r="C10" s="3"/>
      <c r="D10" s="4"/>
    </row>
    <row r="11" spans="1:13" ht="23.25" x14ac:dyDescent="0.35">
      <c r="A11" s="3" t="s">
        <v>27</v>
      </c>
      <c r="B11" s="3"/>
      <c r="C11" s="3"/>
      <c r="D11" s="4"/>
    </row>
    <row r="12" spans="1:13" ht="23.25" x14ac:dyDescent="0.35">
      <c r="A12" s="3" t="s">
        <v>183</v>
      </c>
      <c r="B12" s="3"/>
      <c r="C12" s="3"/>
      <c r="D12" s="4"/>
    </row>
    <row r="13" spans="1:13" ht="23.25" x14ac:dyDescent="0.35">
      <c r="A13" s="3" t="s">
        <v>197</v>
      </c>
      <c r="B13" s="3"/>
      <c r="C13" s="3"/>
      <c r="D13" s="4"/>
    </row>
    <row r="14" spans="1:13" ht="23.25" x14ac:dyDescent="0.35">
      <c r="A14" s="3" t="s">
        <v>28</v>
      </c>
      <c r="B14" s="3"/>
      <c r="C14" s="3"/>
      <c r="D14" s="4"/>
    </row>
    <row r="15" spans="1:13" ht="25.5" x14ac:dyDescent="0.35">
      <c r="A15" s="14" t="s">
        <v>169</v>
      </c>
      <c r="B15" s="3"/>
      <c r="C15" s="3"/>
      <c r="D15" s="4"/>
    </row>
    <row r="16" spans="1:13" ht="23.25" x14ac:dyDescent="0.35">
      <c r="A16" s="3"/>
      <c r="B16" s="3"/>
      <c r="C16" s="3"/>
      <c r="D16" s="4"/>
    </row>
    <row r="17" spans="1:4" ht="23.25" x14ac:dyDescent="0.35">
      <c r="A17" s="3"/>
      <c r="B17" s="3"/>
      <c r="C17" s="3"/>
      <c r="D17" s="4"/>
    </row>
    <row r="18" spans="1:4" ht="23.25" x14ac:dyDescent="0.35">
      <c r="A18" s="3"/>
      <c r="B18" s="3"/>
      <c r="C18" s="3"/>
      <c r="D18" s="4"/>
    </row>
    <row r="19" spans="1:4" ht="23.25" x14ac:dyDescent="0.35">
      <c r="A19" s="3"/>
      <c r="B19" s="3"/>
      <c r="C19" s="3"/>
      <c r="D19" s="4"/>
    </row>
    <row r="20" spans="1:4" ht="23.25" x14ac:dyDescent="0.35">
      <c r="A20" s="3"/>
      <c r="B20" s="3"/>
      <c r="C20" s="3"/>
      <c r="D20" s="4"/>
    </row>
    <row r="21" spans="1:4" ht="23.25" x14ac:dyDescent="0.35">
      <c r="A21" s="3"/>
      <c r="B21" s="3"/>
      <c r="C21" s="3"/>
      <c r="D21" s="4"/>
    </row>
    <row r="22" spans="1:4" ht="23.25" x14ac:dyDescent="0.35">
      <c r="A22" s="3"/>
      <c r="B22" s="3"/>
      <c r="C22" s="3"/>
      <c r="D22" s="4"/>
    </row>
    <row r="23" spans="1:4" ht="23.25" x14ac:dyDescent="0.35">
      <c r="A23" s="3"/>
      <c r="B23" s="3"/>
      <c r="C23" s="3"/>
      <c r="D2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zoomScale="85" zoomScaleNormal="85" workbookViewId="0">
      <selection activeCell="F2" sqref="F2:F47"/>
    </sheetView>
  </sheetViews>
  <sheetFormatPr defaultRowHeight="15" x14ac:dyDescent="0.25"/>
  <cols>
    <col min="2" max="2" width="10.5703125" bestFit="1" customWidth="1"/>
    <col min="3" max="3" width="34.5703125" bestFit="1" customWidth="1"/>
    <col min="4" max="4" width="9.140625" customWidth="1"/>
    <col min="5" max="5" width="7.5703125" customWidth="1"/>
    <col min="6" max="6" width="24.28515625" bestFit="1" customWidth="1"/>
    <col min="7" max="7" width="52.140625" bestFit="1" customWidth="1"/>
    <col min="9" max="9" width="52.140625" bestFit="1" customWidth="1"/>
    <col min="15" max="15" width="42.28515625" bestFit="1" customWidth="1"/>
    <col min="18" max="18" width="9.85546875" bestFit="1" customWidth="1"/>
    <col min="19" max="19" width="34.85546875" bestFit="1" customWidth="1"/>
    <col min="20" max="20" width="10.140625" bestFit="1" customWidth="1"/>
    <col min="21" max="22" width="2" bestFit="1" customWidth="1"/>
    <col min="23" max="23" width="40.5703125" bestFit="1" customWidth="1"/>
  </cols>
  <sheetData>
    <row r="1" spans="1:24" x14ac:dyDescent="0.25">
      <c r="A1" t="s">
        <v>52</v>
      </c>
      <c r="B1" t="s">
        <v>53</v>
      </c>
      <c r="C1" t="s">
        <v>57</v>
      </c>
      <c r="D1" t="s">
        <v>54</v>
      </c>
      <c r="E1" t="s">
        <v>55</v>
      </c>
      <c r="F1" t="s">
        <v>56</v>
      </c>
      <c r="G1" t="s">
        <v>51</v>
      </c>
    </row>
    <row r="2" spans="1:24" x14ac:dyDescent="0.25">
      <c r="A2">
        <v>1</v>
      </c>
      <c r="B2" t="s">
        <v>30</v>
      </c>
      <c r="C2" t="s">
        <v>31</v>
      </c>
      <c r="D2" t="s">
        <v>42</v>
      </c>
      <c r="E2" t="s">
        <v>45</v>
      </c>
      <c r="F2" t="s">
        <v>199</v>
      </c>
      <c r="G2" t="str">
        <f>DersHavuzu1[[#This Row],[Kod]] &amp; " " &amp; DersHavuzu1[[#This Row],[Ders Adı]]&amp; " "&amp;DersHavuzu1[[#This Row],[Şube]]&amp;" "&amp;DersHavuzu1[[#This Row],[İşleme]]</f>
        <v>BIT 1005  Basic Information Technologies  1. Şube (Teo)</v>
      </c>
      <c r="I2" t="str" cm="1">
        <f t="array" ref="I2">_xlfn._xlws.FILTER(DersHavuzu1[Sütun1], (DersHavuzu1[Sınıf]=1) * (COUNTIF(Sayfa1!C3:F86, DersHavuzu1[Sütun1])=0), "Ders Kalmadı")</f>
        <v>Ders Kalmadı</v>
      </c>
    </row>
    <row r="3" spans="1:24" x14ac:dyDescent="0.25">
      <c r="A3">
        <v>1</v>
      </c>
      <c r="B3" t="s">
        <v>30</v>
      </c>
      <c r="C3" t="s">
        <v>31</v>
      </c>
      <c r="D3" t="s">
        <v>42</v>
      </c>
      <c r="E3" t="s">
        <v>46</v>
      </c>
      <c r="F3" t="s">
        <v>199</v>
      </c>
      <c r="G3" t="str">
        <f>DersHavuzu1[[#This Row],[Kod]] &amp; " " &amp; DersHavuzu1[[#This Row],[Ders Adı]]&amp; " "&amp;DersHavuzu1[[#This Row],[Şube]]&amp;" "&amp;DersHavuzu1[[#This Row],[İşleme]]</f>
        <v>BIT 1005  Basic Information Technologies  2. Şube (Teo)</v>
      </c>
    </row>
    <row r="4" spans="1:24" x14ac:dyDescent="0.25">
      <c r="A4">
        <v>1</v>
      </c>
      <c r="B4" t="s">
        <v>30</v>
      </c>
      <c r="C4" t="s">
        <v>31</v>
      </c>
      <c r="D4" t="s">
        <v>42</v>
      </c>
      <c r="E4" t="s">
        <v>176</v>
      </c>
      <c r="F4" t="s">
        <v>199</v>
      </c>
      <c r="G4" s="9" t="str">
        <f>DersHavuzu1[[#This Row],[Kod]] &amp; " " &amp; DersHavuzu1[[#This Row],[Ders Adı]]&amp; " "&amp;DersHavuzu1[[#This Row],[Şube]]&amp;" "&amp;DersHavuzu1[[#This Row],[İşleme]]</f>
        <v>BIT 1005  Basic Information Technologies  3. Şube (Teo)</v>
      </c>
    </row>
    <row r="5" spans="1:24" x14ac:dyDescent="0.25">
      <c r="A5">
        <v>1</v>
      </c>
      <c r="B5" t="s">
        <v>30</v>
      </c>
      <c r="C5" t="s">
        <v>43</v>
      </c>
      <c r="D5" t="s">
        <v>44</v>
      </c>
      <c r="E5" t="s">
        <v>45</v>
      </c>
      <c r="F5" t="s">
        <v>199</v>
      </c>
      <c r="G5" t="str">
        <f>DersHavuzu1[[#This Row],[Kod]] &amp; " " &amp; DersHavuzu1[[#This Row],[Ders Adı]]&amp; " "&amp;DersHavuzu1[[#This Row],[Şube]]&amp;" "&amp;DersHavuzu1[[#This Row],[İşleme]]</f>
        <v>BIT 1005  Basic Information Technologies 1. Şube (Uyg)</v>
      </c>
      <c r="X5">
        <v>40</v>
      </c>
    </row>
    <row r="6" spans="1:24" x14ac:dyDescent="0.25">
      <c r="A6">
        <v>1</v>
      </c>
      <c r="B6" t="s">
        <v>30</v>
      </c>
      <c r="C6" t="s">
        <v>43</v>
      </c>
      <c r="D6" t="s">
        <v>44</v>
      </c>
      <c r="E6" t="s">
        <v>46</v>
      </c>
      <c r="F6" t="s">
        <v>199</v>
      </c>
      <c r="G6" t="str">
        <f>DersHavuzu1[[#This Row],[Kod]] &amp; " " &amp; DersHavuzu1[[#This Row],[Ders Adı]]&amp; " "&amp;DersHavuzu1[[#This Row],[Şube]]&amp;" "&amp;DersHavuzu1[[#This Row],[İşleme]]</f>
        <v>BIT 1005  Basic Information Technologies 2. Şube (Uyg)</v>
      </c>
    </row>
    <row r="7" spans="1:24" x14ac:dyDescent="0.25">
      <c r="A7">
        <v>1</v>
      </c>
      <c r="B7" t="s">
        <v>30</v>
      </c>
      <c r="C7" t="s">
        <v>43</v>
      </c>
      <c r="D7" t="s">
        <v>44</v>
      </c>
      <c r="E7" t="s">
        <v>176</v>
      </c>
      <c r="F7" t="s">
        <v>199</v>
      </c>
      <c r="G7" s="9" t="str">
        <f>DersHavuzu1[[#This Row],[Kod]] &amp; " " &amp; DersHavuzu1[[#This Row],[Ders Adı]]&amp; " "&amp;DersHavuzu1[[#This Row],[Şube]]&amp;" "&amp;DersHavuzu1[[#This Row],[İşleme]]</f>
        <v>BIT 1005  Basic Information Technologies 3. Şube (Uyg)</v>
      </c>
    </row>
    <row r="8" spans="1:24" ht="15" customHeight="1" x14ac:dyDescent="0.25">
      <c r="A8">
        <v>1</v>
      </c>
      <c r="B8" t="s">
        <v>184</v>
      </c>
      <c r="C8" t="s">
        <v>32</v>
      </c>
      <c r="D8" t="s">
        <v>42</v>
      </c>
      <c r="E8" t="s">
        <v>45</v>
      </c>
      <c r="F8" t="s">
        <v>199</v>
      </c>
      <c r="G8" t="str">
        <f>DersHavuzu1[[#This Row],[Kod]] &amp; " " &amp; DersHavuzu1[[#This Row],[Ders Adı]]&amp; " "&amp;DersHavuzu1[[#This Row],[Şube]]&amp;" "&amp;DersHavuzu1[[#This Row],[İşleme]]</f>
        <v>FİZ 1105 Fizik I  1. Şube (Teo)</v>
      </c>
    </row>
    <row r="9" spans="1:24" x14ac:dyDescent="0.25">
      <c r="A9">
        <v>1</v>
      </c>
      <c r="B9" t="s">
        <v>184</v>
      </c>
      <c r="C9" t="s">
        <v>32</v>
      </c>
      <c r="D9" t="s">
        <v>42</v>
      </c>
      <c r="E9" t="s">
        <v>45</v>
      </c>
      <c r="F9" t="s">
        <v>199</v>
      </c>
      <c r="G9" t="str">
        <f>DersHavuzu1[[#This Row],[Kod]] &amp; " " &amp; DersHavuzu1[[#This Row],[Ders Adı]]&amp; " "&amp;DersHavuzu1[[#This Row],[Şube]]&amp;" "&amp;DersHavuzu1[[#This Row],[İşleme]]</f>
        <v>FİZ 1105 Fizik I  1. Şube (Teo)</v>
      </c>
    </row>
    <row r="10" spans="1:24" x14ac:dyDescent="0.25">
      <c r="A10">
        <v>1</v>
      </c>
      <c r="B10" t="s">
        <v>184</v>
      </c>
      <c r="C10" t="s">
        <v>32</v>
      </c>
      <c r="D10" t="s">
        <v>42</v>
      </c>
      <c r="E10" t="s">
        <v>45</v>
      </c>
      <c r="F10" t="s">
        <v>199</v>
      </c>
      <c r="G10" t="str">
        <f>DersHavuzu1[[#This Row],[Kod]] &amp; " " &amp; DersHavuzu1[[#This Row],[Ders Adı]]&amp; " "&amp;DersHavuzu1[[#This Row],[Şube]]&amp;" "&amp;DersHavuzu1[[#This Row],[İşleme]]</f>
        <v>FİZ 1105 Fizik I  1. Şube (Teo)</v>
      </c>
    </row>
    <row r="11" spans="1:24" x14ac:dyDescent="0.25">
      <c r="A11">
        <v>1</v>
      </c>
      <c r="B11" t="s">
        <v>184</v>
      </c>
      <c r="C11" t="s">
        <v>32</v>
      </c>
      <c r="D11" t="s">
        <v>44</v>
      </c>
      <c r="E11" t="s">
        <v>45</v>
      </c>
      <c r="F11" t="s">
        <v>199</v>
      </c>
      <c r="G11" t="str">
        <f>DersHavuzu1[[#This Row],[Kod]] &amp; " " &amp; DersHavuzu1[[#This Row],[Ders Adı]]&amp; " "&amp;DersHavuzu1[[#This Row],[Şube]]&amp;" "&amp;DersHavuzu1[[#This Row],[İşleme]]</f>
        <v>FİZ 1105 Fizik I  1. Şube (Uyg)</v>
      </c>
    </row>
    <row r="12" spans="1:24" x14ac:dyDescent="0.25">
      <c r="A12">
        <v>1</v>
      </c>
      <c r="B12" t="s">
        <v>184</v>
      </c>
      <c r="C12" t="s">
        <v>32</v>
      </c>
      <c r="D12" t="s">
        <v>44</v>
      </c>
      <c r="E12" t="s">
        <v>45</v>
      </c>
      <c r="F12" t="s">
        <v>199</v>
      </c>
      <c r="G12" t="str">
        <f>DersHavuzu1[[#This Row],[Kod]] &amp; " " &amp; DersHavuzu1[[#This Row],[Ders Adı]]&amp; " "&amp;DersHavuzu1[[#This Row],[Şube]]&amp;" "&amp;DersHavuzu1[[#This Row],[İşleme]]</f>
        <v>FİZ 1105 Fizik I  1. Şube (Uyg)</v>
      </c>
    </row>
    <row r="13" spans="1:24" x14ac:dyDescent="0.25">
      <c r="A13">
        <v>1</v>
      </c>
      <c r="B13" t="s">
        <v>184</v>
      </c>
      <c r="C13" t="s">
        <v>32</v>
      </c>
      <c r="D13" t="s">
        <v>42</v>
      </c>
      <c r="E13" t="s">
        <v>46</v>
      </c>
      <c r="F13" t="s">
        <v>199</v>
      </c>
      <c r="G13" t="str">
        <f>DersHavuzu1[[#This Row],[Kod]] &amp; " " &amp; DersHavuzu1[[#This Row],[Ders Adı]]&amp; " "&amp;DersHavuzu1[[#This Row],[Şube]]&amp;" "&amp;DersHavuzu1[[#This Row],[İşleme]]</f>
        <v>FİZ 1105 Fizik I  2. Şube (Teo)</v>
      </c>
    </row>
    <row r="14" spans="1:24" x14ac:dyDescent="0.25">
      <c r="A14">
        <v>1</v>
      </c>
      <c r="B14" t="s">
        <v>184</v>
      </c>
      <c r="C14" t="s">
        <v>32</v>
      </c>
      <c r="D14" t="s">
        <v>42</v>
      </c>
      <c r="E14" t="s">
        <v>46</v>
      </c>
      <c r="F14" t="s">
        <v>199</v>
      </c>
      <c r="G14" t="str">
        <f>DersHavuzu1[[#This Row],[Kod]] &amp; " " &amp; DersHavuzu1[[#This Row],[Ders Adı]]&amp; " "&amp;DersHavuzu1[[#This Row],[Şube]]&amp;" "&amp;DersHavuzu1[[#This Row],[İşleme]]</f>
        <v>FİZ 1105 Fizik I  2. Şube (Teo)</v>
      </c>
    </row>
    <row r="15" spans="1:24" x14ac:dyDescent="0.25">
      <c r="A15">
        <v>1</v>
      </c>
      <c r="B15" t="s">
        <v>184</v>
      </c>
      <c r="C15" t="s">
        <v>32</v>
      </c>
      <c r="D15" t="s">
        <v>42</v>
      </c>
      <c r="E15" t="s">
        <v>46</v>
      </c>
      <c r="F15" t="s">
        <v>199</v>
      </c>
      <c r="G15" t="str">
        <f>DersHavuzu1[[#This Row],[Kod]] &amp; " " &amp; DersHavuzu1[[#This Row],[Ders Adı]]&amp; " "&amp;DersHavuzu1[[#This Row],[Şube]]&amp;" "&amp;DersHavuzu1[[#This Row],[İşleme]]</f>
        <v>FİZ 1105 Fizik I  2. Şube (Teo)</v>
      </c>
    </row>
    <row r="16" spans="1:24" x14ac:dyDescent="0.25">
      <c r="A16">
        <v>1</v>
      </c>
      <c r="B16" t="s">
        <v>184</v>
      </c>
      <c r="C16" t="s">
        <v>32</v>
      </c>
      <c r="D16" t="s">
        <v>44</v>
      </c>
      <c r="E16" t="s">
        <v>46</v>
      </c>
      <c r="F16" t="s">
        <v>199</v>
      </c>
      <c r="G16" t="str">
        <f>DersHavuzu1[[#This Row],[Kod]] &amp; " " &amp; DersHavuzu1[[#This Row],[Ders Adı]]&amp; " "&amp;DersHavuzu1[[#This Row],[Şube]]&amp;" "&amp;DersHavuzu1[[#This Row],[İşleme]]</f>
        <v>FİZ 1105 Fizik I  2. Şube (Uyg)</v>
      </c>
    </row>
    <row r="17" spans="1:7" x14ac:dyDescent="0.25">
      <c r="A17">
        <v>1</v>
      </c>
      <c r="B17" t="s">
        <v>184</v>
      </c>
      <c r="C17" t="s">
        <v>32</v>
      </c>
      <c r="D17" t="s">
        <v>44</v>
      </c>
      <c r="E17" t="s">
        <v>46</v>
      </c>
      <c r="F17" t="s">
        <v>199</v>
      </c>
      <c r="G17" t="str">
        <f>DersHavuzu1[[#This Row],[Kod]] &amp; " " &amp; DersHavuzu1[[#This Row],[Ders Adı]]&amp; " "&amp;DersHavuzu1[[#This Row],[Şube]]&amp;" "&amp;DersHavuzu1[[#This Row],[İşleme]]</f>
        <v>FİZ 1105 Fizik I  2. Şube (Uyg)</v>
      </c>
    </row>
    <row r="18" spans="1:7" x14ac:dyDescent="0.25">
      <c r="A18">
        <v>1</v>
      </c>
      <c r="B18" t="s">
        <v>189</v>
      </c>
      <c r="C18" t="s">
        <v>33</v>
      </c>
      <c r="E18" t="s">
        <v>45</v>
      </c>
      <c r="F18" t="s">
        <v>199</v>
      </c>
      <c r="G18" t="str">
        <f>DersHavuzu1[[#This Row],[Kod]] &amp; " " &amp; DersHavuzu1[[#This Row],[Ders Adı]]&amp; " "&amp;DersHavuzu1[[#This Row],[Şube]]&amp;" "&amp;DersHavuzu1[[#This Row],[İşleme]]</f>
        <v xml:space="preserve">MAT 1011 Matematik I  1. Şube </v>
      </c>
    </row>
    <row r="19" spans="1:7" x14ac:dyDescent="0.25">
      <c r="A19">
        <v>1</v>
      </c>
      <c r="B19" t="s">
        <v>189</v>
      </c>
      <c r="C19" t="s">
        <v>33</v>
      </c>
      <c r="E19" t="s">
        <v>45</v>
      </c>
      <c r="F19" t="s">
        <v>199</v>
      </c>
      <c r="G19" t="str">
        <f>DersHavuzu1[[#This Row],[Kod]] &amp; " " &amp; DersHavuzu1[[#This Row],[Ders Adı]]&amp; " "&amp;DersHavuzu1[[#This Row],[Şube]]&amp;" "&amp;DersHavuzu1[[#This Row],[İşleme]]</f>
        <v xml:space="preserve">MAT 1011 Matematik I  1. Şube </v>
      </c>
    </row>
    <row r="20" spans="1:7" x14ac:dyDescent="0.25">
      <c r="A20">
        <v>1</v>
      </c>
      <c r="B20" t="s">
        <v>189</v>
      </c>
      <c r="C20" t="s">
        <v>33</v>
      </c>
      <c r="E20" t="s">
        <v>45</v>
      </c>
      <c r="F20" t="s">
        <v>199</v>
      </c>
      <c r="G20" t="str">
        <f>DersHavuzu1[[#This Row],[Kod]] &amp; " " &amp; DersHavuzu1[[#This Row],[Ders Adı]]&amp; " "&amp;DersHavuzu1[[#This Row],[Şube]]&amp;" "&amp;DersHavuzu1[[#This Row],[İşleme]]</f>
        <v xml:space="preserve">MAT 1011 Matematik I  1. Şube </v>
      </c>
    </row>
    <row r="21" spans="1:7" x14ac:dyDescent="0.25">
      <c r="A21">
        <v>1</v>
      </c>
      <c r="B21" t="s">
        <v>189</v>
      </c>
      <c r="C21" t="s">
        <v>33</v>
      </c>
      <c r="E21" t="s">
        <v>45</v>
      </c>
      <c r="F21" t="s">
        <v>199</v>
      </c>
      <c r="G21" t="str">
        <f>DersHavuzu1[[#This Row],[Kod]] &amp; " " &amp; DersHavuzu1[[#This Row],[Ders Adı]]&amp; " "&amp;DersHavuzu1[[#This Row],[Şube]]&amp;" "&amp;DersHavuzu1[[#This Row],[İşleme]]</f>
        <v xml:space="preserve">MAT 1011 Matematik I  1. Şube </v>
      </c>
    </row>
    <row r="22" spans="1:7" x14ac:dyDescent="0.25">
      <c r="A22">
        <v>1</v>
      </c>
      <c r="B22" t="s">
        <v>189</v>
      </c>
      <c r="C22" t="s">
        <v>33</v>
      </c>
      <c r="E22" t="s">
        <v>46</v>
      </c>
      <c r="F22" t="s">
        <v>199</v>
      </c>
      <c r="G22" t="str">
        <f>DersHavuzu1[[#This Row],[Kod]] &amp; " " &amp; DersHavuzu1[[#This Row],[Ders Adı]]&amp; " "&amp;DersHavuzu1[[#This Row],[Şube]]&amp;" "&amp;DersHavuzu1[[#This Row],[İşleme]]</f>
        <v xml:space="preserve">MAT 1011 Matematik I  2. Şube </v>
      </c>
    </row>
    <row r="23" spans="1:7" x14ac:dyDescent="0.25">
      <c r="A23">
        <v>1</v>
      </c>
      <c r="B23" t="s">
        <v>189</v>
      </c>
      <c r="C23" t="s">
        <v>33</v>
      </c>
      <c r="E23" t="s">
        <v>46</v>
      </c>
      <c r="F23" t="s">
        <v>199</v>
      </c>
      <c r="G23" t="str">
        <f>DersHavuzu1[[#This Row],[Kod]] &amp; " " &amp; DersHavuzu1[[#This Row],[Ders Adı]]&amp; " "&amp;DersHavuzu1[[#This Row],[Şube]]&amp;" "&amp;DersHavuzu1[[#This Row],[İşleme]]</f>
        <v xml:space="preserve">MAT 1011 Matematik I  2. Şube </v>
      </c>
    </row>
    <row r="24" spans="1:7" x14ac:dyDescent="0.25">
      <c r="A24">
        <v>1</v>
      </c>
      <c r="B24" t="s">
        <v>189</v>
      </c>
      <c r="C24" t="s">
        <v>33</v>
      </c>
      <c r="E24" t="s">
        <v>46</v>
      </c>
      <c r="F24" t="s">
        <v>199</v>
      </c>
      <c r="G24" t="str">
        <f>DersHavuzu1[[#This Row],[Kod]] &amp; " " &amp; DersHavuzu1[[#This Row],[Ders Adı]]&amp; " "&amp;DersHavuzu1[[#This Row],[Şube]]&amp;" "&amp;DersHavuzu1[[#This Row],[İşleme]]</f>
        <v xml:space="preserve">MAT 1011 Matematik I  2. Şube </v>
      </c>
    </row>
    <row r="25" spans="1:7" x14ac:dyDescent="0.25">
      <c r="A25">
        <v>1</v>
      </c>
      <c r="B25" t="s">
        <v>189</v>
      </c>
      <c r="C25" t="s">
        <v>33</v>
      </c>
      <c r="E25" t="s">
        <v>46</v>
      </c>
      <c r="F25" t="s">
        <v>199</v>
      </c>
      <c r="G25" t="str">
        <f>DersHavuzu1[[#This Row],[Kod]] &amp; " " &amp; DersHavuzu1[[#This Row],[Ders Adı]]&amp; " "&amp;DersHavuzu1[[#This Row],[Şube]]&amp;" "&amp;DersHavuzu1[[#This Row],[İşleme]]</f>
        <v xml:space="preserve">MAT 1011 Matematik I  2. Şube </v>
      </c>
    </row>
    <row r="26" spans="1:7" x14ac:dyDescent="0.25">
      <c r="A26">
        <v>1</v>
      </c>
      <c r="B26" t="s">
        <v>34</v>
      </c>
      <c r="C26" t="s">
        <v>35</v>
      </c>
      <c r="E26" t="s">
        <v>45</v>
      </c>
      <c r="F26" t="s">
        <v>199</v>
      </c>
      <c r="G26" t="str">
        <f>DersHavuzu1[[#This Row],[Kod]] &amp; " " &amp; DersHavuzu1[[#This Row],[Ders Adı]]&amp; " "&amp;DersHavuzu1[[#This Row],[Şube]]&amp;" "&amp;DersHavuzu1[[#This Row],[İşleme]]</f>
        <v xml:space="preserve">MME 1105 Introduction to Materials Engineering 1. Şube </v>
      </c>
    </row>
    <row r="27" spans="1:7" x14ac:dyDescent="0.25">
      <c r="A27">
        <v>1</v>
      </c>
      <c r="B27" t="s">
        <v>34</v>
      </c>
      <c r="C27" t="s">
        <v>35</v>
      </c>
      <c r="E27" t="s">
        <v>45</v>
      </c>
      <c r="F27" t="s">
        <v>199</v>
      </c>
      <c r="G27" t="str">
        <f>DersHavuzu1[[#This Row],[Kod]] &amp; " " &amp; DersHavuzu1[[#This Row],[Ders Adı]]&amp; " "&amp;DersHavuzu1[[#This Row],[Şube]]&amp;" "&amp;DersHavuzu1[[#This Row],[İşleme]]</f>
        <v xml:space="preserve">MME 1105 Introduction to Materials Engineering 1. Şube </v>
      </c>
    </row>
    <row r="28" spans="1:7" x14ac:dyDescent="0.25">
      <c r="A28">
        <v>1</v>
      </c>
      <c r="B28" t="s">
        <v>34</v>
      </c>
      <c r="C28" t="s">
        <v>35</v>
      </c>
      <c r="E28" t="s">
        <v>46</v>
      </c>
      <c r="F28" t="s">
        <v>199</v>
      </c>
      <c r="G28" t="str">
        <f>DersHavuzu1[[#This Row],[Kod]] &amp; " " &amp; DersHavuzu1[[#This Row],[Ders Adı]]&amp; " "&amp;DersHavuzu1[[#This Row],[Şube]]&amp;" "&amp;DersHavuzu1[[#This Row],[İşleme]]</f>
        <v xml:space="preserve">MME 1105 Introduction to Materials Engineering 2. Şube </v>
      </c>
    </row>
    <row r="29" spans="1:7" x14ac:dyDescent="0.25">
      <c r="A29">
        <v>1</v>
      </c>
      <c r="B29" t="s">
        <v>34</v>
      </c>
      <c r="C29" t="s">
        <v>35</v>
      </c>
      <c r="E29" t="s">
        <v>46</v>
      </c>
      <c r="F29" t="s">
        <v>199</v>
      </c>
      <c r="G29" t="str">
        <f>DersHavuzu1[[#This Row],[Kod]] &amp; " " &amp; DersHavuzu1[[#This Row],[Ders Adı]]&amp; " "&amp;DersHavuzu1[[#This Row],[Şube]]&amp;" "&amp;DersHavuzu1[[#This Row],[İşleme]]</f>
        <v xml:space="preserve">MME 1105 Introduction to Materials Engineering 2. Şube </v>
      </c>
    </row>
    <row r="30" spans="1:7" x14ac:dyDescent="0.25">
      <c r="A30">
        <v>1</v>
      </c>
      <c r="B30" t="s">
        <v>36</v>
      </c>
      <c r="C30" t="s">
        <v>37</v>
      </c>
      <c r="E30" t="s">
        <v>45</v>
      </c>
      <c r="F30" t="s">
        <v>199</v>
      </c>
      <c r="G30" t="str">
        <f>DersHavuzu1[[#This Row],[Kod]] &amp; " " &amp; DersHavuzu1[[#This Row],[Ders Adı]]&amp; " "&amp;DersHavuzu1[[#This Row],[Şube]]&amp;" "&amp;DersHavuzu1[[#This Row],[İşleme]]</f>
        <v xml:space="preserve">MME 1107 Technical English I 1. Şube </v>
      </c>
    </row>
    <row r="31" spans="1:7" x14ac:dyDescent="0.25">
      <c r="A31">
        <v>1</v>
      </c>
      <c r="B31" t="s">
        <v>36</v>
      </c>
      <c r="C31" t="s">
        <v>37</v>
      </c>
      <c r="E31" t="s">
        <v>45</v>
      </c>
      <c r="F31" t="s">
        <v>199</v>
      </c>
      <c r="G31" t="str">
        <f>DersHavuzu1[[#This Row],[Kod]] &amp; " " &amp; DersHavuzu1[[#This Row],[Ders Adı]]&amp; " "&amp;DersHavuzu1[[#This Row],[Şube]]&amp;" "&amp;DersHavuzu1[[#This Row],[İşleme]]</f>
        <v xml:space="preserve">MME 1107 Technical English I 1. Şube </v>
      </c>
    </row>
    <row r="32" spans="1:7" x14ac:dyDescent="0.25">
      <c r="A32">
        <v>1</v>
      </c>
      <c r="B32" t="s">
        <v>36</v>
      </c>
      <c r="C32" t="s">
        <v>37</v>
      </c>
      <c r="E32" t="s">
        <v>45</v>
      </c>
      <c r="F32" t="s">
        <v>199</v>
      </c>
      <c r="G32" t="str">
        <f>DersHavuzu1[[#This Row],[Kod]] &amp; " " &amp; DersHavuzu1[[#This Row],[Ders Adı]]&amp; " "&amp;DersHavuzu1[[#This Row],[Şube]]&amp;" "&amp;DersHavuzu1[[#This Row],[İşleme]]</f>
        <v xml:space="preserve">MME 1107 Technical English I 1. Şube </v>
      </c>
    </row>
    <row r="33" spans="1:7" x14ac:dyDescent="0.25">
      <c r="A33">
        <v>1</v>
      </c>
      <c r="B33" t="s">
        <v>36</v>
      </c>
      <c r="C33" t="s">
        <v>37</v>
      </c>
      <c r="E33" t="s">
        <v>46</v>
      </c>
      <c r="F33" t="s">
        <v>199</v>
      </c>
      <c r="G33" t="str">
        <f>DersHavuzu1[[#This Row],[Kod]] &amp; " " &amp; DersHavuzu1[[#This Row],[Ders Adı]]&amp; " "&amp;DersHavuzu1[[#This Row],[Şube]]&amp;" "&amp;DersHavuzu1[[#This Row],[İşleme]]</f>
        <v xml:space="preserve">MME 1107 Technical English I 2. Şube </v>
      </c>
    </row>
    <row r="34" spans="1:7" x14ac:dyDescent="0.25">
      <c r="A34">
        <v>1</v>
      </c>
      <c r="B34" t="s">
        <v>36</v>
      </c>
      <c r="C34" t="s">
        <v>37</v>
      </c>
      <c r="E34" t="s">
        <v>46</v>
      </c>
      <c r="F34" t="s">
        <v>199</v>
      </c>
      <c r="G34" t="str">
        <f>DersHavuzu1[[#This Row],[Kod]] &amp; " " &amp; DersHavuzu1[[#This Row],[Ders Adı]]&amp; " "&amp;DersHavuzu1[[#This Row],[Şube]]&amp;" "&amp;DersHavuzu1[[#This Row],[İşleme]]</f>
        <v xml:space="preserve">MME 1107 Technical English I 2. Şube </v>
      </c>
    </row>
    <row r="35" spans="1:7" x14ac:dyDescent="0.25">
      <c r="A35">
        <v>1</v>
      </c>
      <c r="B35" t="s">
        <v>36</v>
      </c>
      <c r="C35" t="s">
        <v>37</v>
      </c>
      <c r="E35" t="s">
        <v>46</v>
      </c>
      <c r="F35" t="s">
        <v>199</v>
      </c>
      <c r="G35" t="str">
        <f>DersHavuzu1[[#This Row],[Kod]] &amp; " " &amp; DersHavuzu1[[#This Row],[Ders Adı]]&amp; " "&amp;DersHavuzu1[[#This Row],[Şube]]&amp;" "&amp;DersHavuzu1[[#This Row],[İşleme]]</f>
        <v xml:space="preserve">MME 1107 Technical English I 2. Şube </v>
      </c>
    </row>
    <row r="36" spans="1:7" x14ac:dyDescent="0.25">
      <c r="A36">
        <v>1</v>
      </c>
      <c r="B36" t="s">
        <v>38</v>
      </c>
      <c r="C36" t="s">
        <v>39</v>
      </c>
      <c r="F36" t="s">
        <v>199</v>
      </c>
      <c r="G36" t="str">
        <f>DersHavuzu1[[#This Row],[Kod]] &amp; " " &amp; DersHavuzu1[[#This Row],[Ders Adı]]&amp; " "&amp;DersHavuzu1[[#This Row],[Şube]]&amp;" "&amp;DersHavuzu1[[#This Row],[İşleme]]</f>
        <v xml:space="preserve">ATA 1001 Atatürk İlk.ve İnk.Tarihi I  </v>
      </c>
    </row>
    <row r="37" spans="1:7" x14ac:dyDescent="0.25">
      <c r="A37">
        <v>1</v>
      </c>
      <c r="B37" t="s">
        <v>38</v>
      </c>
      <c r="C37" t="s">
        <v>39</v>
      </c>
      <c r="F37" t="s">
        <v>199</v>
      </c>
      <c r="G37" t="str">
        <f>DersHavuzu1[[#This Row],[Kod]] &amp; " " &amp; DersHavuzu1[[#This Row],[Ders Adı]]&amp; " "&amp;DersHavuzu1[[#This Row],[Şube]]&amp;" "&amp;DersHavuzu1[[#This Row],[İşleme]]</f>
        <v xml:space="preserve">ATA 1001 Atatürk İlk.ve İnk.Tarihi I  </v>
      </c>
    </row>
    <row r="38" spans="1:7" x14ac:dyDescent="0.25">
      <c r="A38">
        <v>1</v>
      </c>
      <c r="B38" t="s">
        <v>40</v>
      </c>
      <c r="C38" t="s">
        <v>41</v>
      </c>
      <c r="F38" t="s">
        <v>199</v>
      </c>
      <c r="G38" t="str">
        <f>DersHavuzu1[[#This Row],[Kod]] &amp; " " &amp; DersHavuzu1[[#This Row],[Ders Adı]]&amp; " "&amp;DersHavuzu1[[#This Row],[Şube]]&amp;" "&amp;DersHavuzu1[[#This Row],[İşleme]]</f>
        <v xml:space="preserve">KPD 1000 Kariyer Planlama  </v>
      </c>
    </row>
    <row r="39" spans="1:7" x14ac:dyDescent="0.25">
      <c r="A39">
        <v>1</v>
      </c>
      <c r="B39" t="s">
        <v>47</v>
      </c>
      <c r="C39" t="s">
        <v>49</v>
      </c>
      <c r="F39" t="s">
        <v>199</v>
      </c>
      <c r="G39" t="str">
        <f>DersHavuzu1[[#This Row],[Kod]] &amp; " " &amp; DersHavuzu1[[#This Row],[Ders Adı]]&amp; " "&amp;DersHavuzu1[[#This Row],[Şube]]&amp;" "&amp;DersHavuzu1[[#This Row],[İşleme]]</f>
        <v xml:space="preserve">MMM 1101 Bilgisayar Destekli Teknik Resim (2D)  </v>
      </c>
    </row>
    <row r="40" spans="1:7" x14ac:dyDescent="0.25">
      <c r="A40">
        <v>1</v>
      </c>
      <c r="B40" t="s">
        <v>47</v>
      </c>
      <c r="C40" t="s">
        <v>49</v>
      </c>
      <c r="F40" t="s">
        <v>199</v>
      </c>
      <c r="G40" t="str">
        <f>DersHavuzu1[[#This Row],[Kod]] &amp; " " &amp; DersHavuzu1[[#This Row],[Ders Adı]]&amp; " "&amp;DersHavuzu1[[#This Row],[Şube]]&amp;" "&amp;DersHavuzu1[[#This Row],[İşleme]]</f>
        <v xml:space="preserve">MMM 1101 Bilgisayar Destekli Teknik Resim (2D)  </v>
      </c>
    </row>
    <row r="41" spans="1:7" x14ac:dyDescent="0.25">
      <c r="A41">
        <v>1</v>
      </c>
      <c r="B41" t="s">
        <v>47</v>
      </c>
      <c r="C41" t="s">
        <v>49</v>
      </c>
      <c r="F41" t="s">
        <v>199</v>
      </c>
      <c r="G41" t="str">
        <f>DersHavuzu1[[#This Row],[Kod]] &amp; " " &amp; DersHavuzu1[[#This Row],[Ders Adı]]&amp; " "&amp;DersHavuzu1[[#This Row],[Şube]]&amp;" "&amp;DersHavuzu1[[#This Row],[İşleme]]</f>
        <v xml:space="preserve">MMM 1101 Bilgisayar Destekli Teknik Resim (2D)  </v>
      </c>
    </row>
    <row r="42" spans="1:7" x14ac:dyDescent="0.25">
      <c r="A42">
        <v>1</v>
      </c>
      <c r="B42" t="s">
        <v>47</v>
      </c>
      <c r="C42" t="s">
        <v>49</v>
      </c>
      <c r="F42" t="s">
        <v>199</v>
      </c>
      <c r="G42" t="str">
        <f>DersHavuzu1[[#This Row],[Kod]] &amp; " " &amp; DersHavuzu1[[#This Row],[Ders Adı]]&amp; " "&amp;DersHavuzu1[[#This Row],[Şube]]&amp;" "&amp;DersHavuzu1[[#This Row],[İşleme]]</f>
        <v xml:space="preserve">MMM 1101 Bilgisayar Destekli Teknik Resim (2D)  </v>
      </c>
    </row>
    <row r="43" spans="1:7" x14ac:dyDescent="0.25">
      <c r="A43">
        <v>1</v>
      </c>
      <c r="B43" t="s">
        <v>48</v>
      </c>
      <c r="C43" t="s">
        <v>50</v>
      </c>
      <c r="E43" t="s">
        <v>173</v>
      </c>
      <c r="F43" t="s">
        <v>199</v>
      </c>
      <c r="G43" t="str">
        <f>DersHavuzu1[[#This Row],[Kod]] &amp; " " &amp; DersHavuzu1[[#This Row],[Ders Adı]]&amp; " "&amp;DersHavuzu1[[#This Row],[Şube]]&amp;" "&amp;DersHavuzu1[[#This Row],[İşleme]]</f>
        <v xml:space="preserve">MMM 1111 Bilgisayar Destekli Teknik Resim (3D) 1-2. Şube </v>
      </c>
    </row>
    <row r="44" spans="1:7" x14ac:dyDescent="0.25">
      <c r="A44">
        <v>1</v>
      </c>
      <c r="B44" t="s">
        <v>48</v>
      </c>
      <c r="C44" t="s">
        <v>50</v>
      </c>
      <c r="E44" t="s">
        <v>173</v>
      </c>
      <c r="F44" t="s">
        <v>199</v>
      </c>
      <c r="G44" t="str">
        <f>DersHavuzu1[[#This Row],[Kod]] &amp; " " &amp; DersHavuzu1[[#This Row],[Ders Adı]]&amp; " "&amp;DersHavuzu1[[#This Row],[Şube]]&amp;" "&amp;DersHavuzu1[[#This Row],[İşleme]]</f>
        <v xml:space="preserve">MMM 1111 Bilgisayar Destekli Teknik Resim (3D) 1-2. Şube </v>
      </c>
    </row>
    <row r="45" spans="1:7" x14ac:dyDescent="0.25">
      <c r="A45">
        <v>1</v>
      </c>
      <c r="B45" t="s">
        <v>48</v>
      </c>
      <c r="C45" t="s">
        <v>50</v>
      </c>
      <c r="E45" t="s">
        <v>173</v>
      </c>
      <c r="F45" t="s">
        <v>199</v>
      </c>
      <c r="G45" t="str">
        <f>DersHavuzu1[[#This Row],[Kod]] &amp; " " &amp; DersHavuzu1[[#This Row],[Ders Adı]]&amp; " "&amp;DersHavuzu1[[#This Row],[Şube]]&amp;" "&amp;DersHavuzu1[[#This Row],[İşleme]]</f>
        <v xml:space="preserve">MMM 1111 Bilgisayar Destekli Teknik Resim (3D) 1-2. Şube </v>
      </c>
    </row>
    <row r="46" spans="1:7" x14ac:dyDescent="0.25">
      <c r="A46">
        <v>1</v>
      </c>
      <c r="B46" t="s">
        <v>48</v>
      </c>
      <c r="C46" t="s">
        <v>50</v>
      </c>
      <c r="E46" t="s">
        <v>173</v>
      </c>
      <c r="F46" t="s">
        <v>199</v>
      </c>
      <c r="G46" t="str">
        <f>DersHavuzu1[[#This Row],[Kod]] &amp; " " &amp; DersHavuzu1[[#This Row],[Ders Adı]]&amp; " "&amp;DersHavuzu1[[#This Row],[Şube]]&amp;" "&amp;DersHavuzu1[[#This Row],[İşleme]]</f>
        <v xml:space="preserve">MMM 1111 Bilgisayar Destekli Teknik Resim (3D) 1-2. Şube </v>
      </c>
    </row>
    <row r="47" spans="1:7" x14ac:dyDescent="0.25">
      <c r="A47">
        <v>1</v>
      </c>
      <c r="B47" t="s">
        <v>192</v>
      </c>
      <c r="F47" t="s">
        <v>199</v>
      </c>
      <c r="G47" t="str">
        <f>DersHavuzu1[[#This Row],[Kod]] &amp; " " &amp; DersHavuzu1[[#This Row],[Ders Adı]]&amp; " "&amp;DersHavuzu1[[#This Row],[Şube]]&amp;" "&amp;DersHavuzu1[[#This Row],[İşleme]]</f>
        <v xml:space="preserve">BDE 1001-GSH 1001-GSM 1001   </v>
      </c>
    </row>
  </sheetData>
  <phoneticPr fontId="9" type="noConversion"/>
  <pageMargins left="0.7" right="0.7" top="0.75" bottom="0.75" header="0.3" footer="0.3"/>
  <pageSetup paperSize="9"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workbookViewId="0">
      <selection activeCell="F2" sqref="F2:F37"/>
    </sheetView>
  </sheetViews>
  <sheetFormatPr defaultRowHeight="15" x14ac:dyDescent="0.25"/>
  <cols>
    <col min="2" max="2" width="10.5703125" bestFit="1" customWidth="1"/>
    <col min="3" max="3" width="34.5703125" bestFit="1" customWidth="1"/>
    <col min="4" max="4" width="9.140625" customWidth="1"/>
    <col min="5" max="5" width="7.5703125" customWidth="1"/>
    <col min="6" max="6" width="24.28515625" bestFit="1" customWidth="1"/>
    <col min="7" max="7" width="59.28515625" bestFit="1" customWidth="1"/>
    <col min="9" max="9" width="52.140625" bestFit="1" customWidth="1"/>
    <col min="15" max="15" width="42.28515625" bestFit="1" customWidth="1"/>
    <col min="18" max="18" width="9.85546875" bestFit="1" customWidth="1"/>
    <col min="19" max="19" width="34.85546875" bestFit="1" customWidth="1"/>
    <col min="20" max="20" width="10.140625" bestFit="1" customWidth="1"/>
    <col min="21" max="22" width="2" bestFit="1" customWidth="1"/>
    <col min="23" max="23" width="40.5703125" bestFit="1" customWidth="1"/>
  </cols>
  <sheetData>
    <row r="1" spans="1:24" x14ac:dyDescent="0.25">
      <c r="A1" t="s">
        <v>52</v>
      </c>
      <c r="B1" t="s">
        <v>53</v>
      </c>
      <c r="C1" t="s">
        <v>57</v>
      </c>
      <c r="D1" t="s">
        <v>54</v>
      </c>
      <c r="E1" t="s">
        <v>55</v>
      </c>
      <c r="F1" t="s">
        <v>56</v>
      </c>
      <c r="G1" t="s">
        <v>51</v>
      </c>
    </row>
    <row r="2" spans="1:24" x14ac:dyDescent="0.25">
      <c r="A2">
        <v>2</v>
      </c>
      <c r="B2" s="7" t="s">
        <v>68</v>
      </c>
      <c r="C2" s="8" t="s">
        <v>69</v>
      </c>
      <c r="E2" t="s">
        <v>45</v>
      </c>
      <c r="F2" t="s">
        <v>199</v>
      </c>
      <c r="G2" t="str">
        <f>DersHavuzu2[[#This Row],[Kod]] &amp; " " &amp; DersHavuzu2[[#This Row],[Ders Adı]]&amp; " "&amp;DersHavuzu2[[#This Row],[Şube]]&amp;" "&amp;DersHavuzu2[[#This Row],[İşleme]]</f>
        <v xml:space="preserve">KİM 2013 Fizikokimya 1. Şube </v>
      </c>
      <c r="I2" t="str" cm="1">
        <f t="array" ref="I2">_xlfn._xlws.FILTER(DersHavuzu2[Sütun1], (DersHavuzu2[Sınıf]=2) * (COUNTIF(Sayfa1!G3:J86, DersHavuzu2[Sütun1])=0), "Ders Kalmadı")</f>
        <v>Ders Kalmadı</v>
      </c>
    </row>
    <row r="3" spans="1:24" x14ac:dyDescent="0.25">
      <c r="A3">
        <v>2</v>
      </c>
      <c r="B3" s="7" t="s">
        <v>68</v>
      </c>
      <c r="C3" s="8" t="s">
        <v>69</v>
      </c>
      <c r="E3" t="s">
        <v>45</v>
      </c>
      <c r="F3" t="s">
        <v>199</v>
      </c>
      <c r="G3" t="str">
        <f>DersHavuzu2[[#This Row],[Kod]] &amp; " " &amp; DersHavuzu2[[#This Row],[Ders Adı]]&amp; " "&amp;DersHavuzu2[[#This Row],[Şube]]&amp;" "&amp;DersHavuzu2[[#This Row],[İşleme]]</f>
        <v xml:space="preserve">KİM 2013 Fizikokimya 1. Şube </v>
      </c>
    </row>
    <row r="4" spans="1:24" x14ac:dyDescent="0.25">
      <c r="A4">
        <v>2</v>
      </c>
      <c r="B4" s="7" t="s">
        <v>68</v>
      </c>
      <c r="C4" s="8" t="s">
        <v>69</v>
      </c>
      <c r="E4" t="s">
        <v>45</v>
      </c>
      <c r="F4" t="s">
        <v>199</v>
      </c>
      <c r="G4" t="str">
        <f>DersHavuzu2[[#This Row],[Kod]] &amp; " " &amp; DersHavuzu2[[#This Row],[Ders Adı]]&amp; " "&amp;DersHavuzu2[[#This Row],[Şube]]&amp;" "&amp;DersHavuzu2[[#This Row],[İşleme]]</f>
        <v xml:space="preserve">KİM 2013 Fizikokimya 1. Şube </v>
      </c>
      <c r="X4">
        <v>40</v>
      </c>
    </row>
    <row r="5" spans="1:24" x14ac:dyDescent="0.25">
      <c r="A5">
        <v>2</v>
      </c>
      <c r="B5" s="7" t="s">
        <v>68</v>
      </c>
      <c r="C5" s="8" t="s">
        <v>69</v>
      </c>
      <c r="E5" t="s">
        <v>46</v>
      </c>
      <c r="F5" t="s">
        <v>199</v>
      </c>
      <c r="G5" t="str">
        <f>DersHavuzu2[[#This Row],[Kod]] &amp; " " &amp; DersHavuzu2[[#This Row],[Ders Adı]]&amp; " "&amp;DersHavuzu2[[#This Row],[Şube]]&amp;" "&amp;DersHavuzu2[[#This Row],[İşleme]]</f>
        <v xml:space="preserve">KİM 2013 Fizikokimya 2. Şube </v>
      </c>
    </row>
    <row r="6" spans="1:24" ht="15" customHeight="1" x14ac:dyDescent="0.25">
      <c r="A6">
        <v>2</v>
      </c>
      <c r="B6" s="7" t="s">
        <v>68</v>
      </c>
      <c r="C6" s="8" t="s">
        <v>69</v>
      </c>
      <c r="E6" t="s">
        <v>46</v>
      </c>
      <c r="F6" t="s">
        <v>199</v>
      </c>
      <c r="G6" t="str">
        <f>DersHavuzu2[[#This Row],[Kod]] &amp; " " &amp; DersHavuzu2[[#This Row],[Ders Adı]]&amp; " "&amp;DersHavuzu2[[#This Row],[Şube]]&amp;" "&amp;DersHavuzu2[[#This Row],[İşleme]]</f>
        <v xml:space="preserve">KİM 2013 Fizikokimya 2. Şube </v>
      </c>
    </row>
    <row r="7" spans="1:24" x14ac:dyDescent="0.25">
      <c r="A7">
        <v>2</v>
      </c>
      <c r="B7" s="7" t="s">
        <v>68</v>
      </c>
      <c r="C7" s="8" t="s">
        <v>69</v>
      </c>
      <c r="E7" t="s">
        <v>46</v>
      </c>
      <c r="F7" t="s">
        <v>199</v>
      </c>
      <c r="G7" t="str">
        <f>DersHavuzu2[[#This Row],[Kod]] &amp; " " &amp; DersHavuzu2[[#This Row],[Ders Adı]]&amp; " "&amp;DersHavuzu2[[#This Row],[Şube]]&amp;" "&amp;DersHavuzu2[[#This Row],[İşleme]]</f>
        <v xml:space="preserve">KİM 2013 Fizikokimya 2. Şube </v>
      </c>
    </row>
    <row r="8" spans="1:24" x14ac:dyDescent="0.25">
      <c r="A8">
        <v>2</v>
      </c>
      <c r="B8" s="7" t="s">
        <v>70</v>
      </c>
      <c r="C8" s="8" t="s">
        <v>71</v>
      </c>
      <c r="E8" t="s">
        <v>45</v>
      </c>
      <c r="F8" t="s">
        <v>199</v>
      </c>
      <c r="G8" t="str">
        <f>DersHavuzu2[[#This Row],[Kod]] &amp; " " &amp; DersHavuzu2[[#This Row],[Ders Adı]]&amp; " "&amp;DersHavuzu2[[#This Row],[Şube]]&amp;" "&amp;DersHavuzu2[[#This Row],[İşleme]]</f>
        <v xml:space="preserve">MAK 2321 Mühendislik Mekaniği  1. Şube </v>
      </c>
    </row>
    <row r="9" spans="1:24" x14ac:dyDescent="0.25">
      <c r="A9">
        <v>2</v>
      </c>
      <c r="B9" s="7" t="s">
        <v>70</v>
      </c>
      <c r="C9" s="8" t="s">
        <v>71</v>
      </c>
      <c r="E9" t="s">
        <v>45</v>
      </c>
      <c r="F9" t="s">
        <v>199</v>
      </c>
      <c r="G9" t="str">
        <f>DersHavuzu2[[#This Row],[Kod]] &amp; " " &amp; DersHavuzu2[[#This Row],[Ders Adı]]&amp; " "&amp;DersHavuzu2[[#This Row],[Şube]]&amp;" "&amp;DersHavuzu2[[#This Row],[İşleme]]</f>
        <v xml:space="preserve">MAK 2321 Mühendislik Mekaniği  1. Şube </v>
      </c>
    </row>
    <row r="10" spans="1:24" x14ac:dyDescent="0.25">
      <c r="A10">
        <v>2</v>
      </c>
      <c r="B10" s="7" t="s">
        <v>70</v>
      </c>
      <c r="C10" s="8" t="s">
        <v>71</v>
      </c>
      <c r="E10" t="s">
        <v>45</v>
      </c>
      <c r="F10" t="s">
        <v>199</v>
      </c>
      <c r="G10" t="str">
        <f>DersHavuzu2[[#This Row],[Kod]] &amp; " " &amp; DersHavuzu2[[#This Row],[Ders Adı]]&amp; " "&amp;DersHavuzu2[[#This Row],[Şube]]&amp;" "&amp;DersHavuzu2[[#This Row],[İşleme]]</f>
        <v xml:space="preserve">MAK 2321 Mühendislik Mekaniği  1. Şube </v>
      </c>
    </row>
    <row r="11" spans="1:24" x14ac:dyDescent="0.25">
      <c r="A11">
        <v>2</v>
      </c>
      <c r="B11" s="7" t="s">
        <v>70</v>
      </c>
      <c r="C11" s="8" t="s">
        <v>71</v>
      </c>
      <c r="E11" t="s">
        <v>45</v>
      </c>
      <c r="F11" t="s">
        <v>199</v>
      </c>
      <c r="G11" t="str">
        <f>DersHavuzu2[[#This Row],[Kod]] &amp; " " &amp; DersHavuzu2[[#This Row],[Ders Adı]]&amp; " "&amp;DersHavuzu2[[#This Row],[Şube]]&amp;" "&amp;DersHavuzu2[[#This Row],[İşleme]]</f>
        <v xml:space="preserve">MAK 2321 Mühendislik Mekaniği  1. Şube </v>
      </c>
    </row>
    <row r="12" spans="1:24" x14ac:dyDescent="0.25">
      <c r="A12">
        <v>2</v>
      </c>
      <c r="B12" s="7" t="s">
        <v>70</v>
      </c>
      <c r="C12" s="8" t="s">
        <v>71</v>
      </c>
      <c r="E12" t="s">
        <v>46</v>
      </c>
      <c r="F12" t="s">
        <v>199</v>
      </c>
      <c r="G12" t="str">
        <f>DersHavuzu2[[#This Row],[Kod]] &amp; " " &amp; DersHavuzu2[[#This Row],[Ders Adı]]&amp; " "&amp;DersHavuzu2[[#This Row],[Şube]]&amp;" "&amp;DersHavuzu2[[#This Row],[İşleme]]</f>
        <v xml:space="preserve">MAK 2321 Mühendislik Mekaniği  2. Şube </v>
      </c>
    </row>
    <row r="13" spans="1:24" x14ac:dyDescent="0.25">
      <c r="A13">
        <v>2</v>
      </c>
      <c r="B13" s="7" t="s">
        <v>70</v>
      </c>
      <c r="C13" s="8" t="s">
        <v>71</v>
      </c>
      <c r="E13" t="s">
        <v>46</v>
      </c>
      <c r="F13" t="s">
        <v>199</v>
      </c>
      <c r="G13" t="str">
        <f>DersHavuzu2[[#This Row],[Kod]] &amp; " " &amp; DersHavuzu2[[#This Row],[Ders Adı]]&amp; " "&amp;DersHavuzu2[[#This Row],[Şube]]&amp;" "&amp;DersHavuzu2[[#This Row],[İşleme]]</f>
        <v xml:space="preserve">MAK 2321 Mühendislik Mekaniği  2. Şube </v>
      </c>
    </row>
    <row r="14" spans="1:24" x14ac:dyDescent="0.25">
      <c r="A14">
        <v>2</v>
      </c>
      <c r="B14" s="7" t="s">
        <v>70</v>
      </c>
      <c r="C14" s="8" t="s">
        <v>71</v>
      </c>
      <c r="E14" t="s">
        <v>46</v>
      </c>
      <c r="F14" t="s">
        <v>199</v>
      </c>
      <c r="G14" t="str">
        <f>DersHavuzu2[[#This Row],[Kod]] &amp; " " &amp; DersHavuzu2[[#This Row],[Ders Adı]]&amp; " "&amp;DersHavuzu2[[#This Row],[Şube]]&amp;" "&amp;DersHavuzu2[[#This Row],[İşleme]]</f>
        <v xml:space="preserve">MAK 2321 Mühendislik Mekaniği  2. Şube </v>
      </c>
    </row>
    <row r="15" spans="1:24" x14ac:dyDescent="0.25">
      <c r="A15">
        <v>2</v>
      </c>
      <c r="B15" s="7" t="s">
        <v>70</v>
      </c>
      <c r="C15" s="8" t="s">
        <v>71</v>
      </c>
      <c r="E15" t="s">
        <v>46</v>
      </c>
      <c r="F15" t="s">
        <v>199</v>
      </c>
      <c r="G15" t="str">
        <f>DersHavuzu2[[#This Row],[Kod]] &amp; " " &amp; DersHavuzu2[[#This Row],[Ders Adı]]&amp; " "&amp;DersHavuzu2[[#This Row],[Şube]]&amp;" "&amp;DersHavuzu2[[#This Row],[İşleme]]</f>
        <v xml:space="preserve">MAK 2321 Mühendislik Mekaniği  2. Şube </v>
      </c>
    </row>
    <row r="16" spans="1:24" x14ac:dyDescent="0.25">
      <c r="A16">
        <v>2</v>
      </c>
      <c r="B16" s="7" t="s">
        <v>194</v>
      </c>
      <c r="C16" s="8" t="s">
        <v>73</v>
      </c>
      <c r="D16" t="s">
        <v>42</v>
      </c>
      <c r="F16" t="s">
        <v>199</v>
      </c>
      <c r="G16" t="str">
        <f>DersHavuzu2[[#This Row],[Kod]] &amp; " " &amp; DersHavuzu2[[#This Row],[Ders Adı]]&amp; " "&amp;DersHavuzu2[[#This Row],[Şube]]&amp;" "&amp;DersHavuzu2[[#This Row],[İşleme]]</f>
        <v>MAT 2303 Diferansiyel Denklemler ve Lineer Cebir   (Teo)</v>
      </c>
    </row>
    <row r="17" spans="1:7" x14ac:dyDescent="0.25">
      <c r="A17">
        <v>2</v>
      </c>
      <c r="B17" s="7" t="s">
        <v>194</v>
      </c>
      <c r="C17" s="8" t="s">
        <v>73</v>
      </c>
      <c r="D17" t="s">
        <v>42</v>
      </c>
      <c r="F17" t="s">
        <v>199</v>
      </c>
      <c r="G17" t="str">
        <f>DersHavuzu2[[#This Row],[Kod]] &amp; " " &amp; DersHavuzu2[[#This Row],[Ders Adı]]&amp; " "&amp;DersHavuzu2[[#This Row],[Şube]]&amp;" "&amp;DersHavuzu2[[#This Row],[İşleme]]</f>
        <v>MAT 2303 Diferansiyel Denklemler ve Lineer Cebir   (Teo)</v>
      </c>
    </row>
    <row r="18" spans="1:7" x14ac:dyDescent="0.25">
      <c r="A18">
        <v>2</v>
      </c>
      <c r="B18" s="7" t="s">
        <v>194</v>
      </c>
      <c r="C18" s="8" t="s">
        <v>73</v>
      </c>
      <c r="D18" t="s">
        <v>42</v>
      </c>
      <c r="F18" t="s">
        <v>199</v>
      </c>
      <c r="G18" t="str">
        <f>DersHavuzu2[[#This Row],[Kod]] &amp; " " &amp; DersHavuzu2[[#This Row],[Ders Adı]]&amp; " "&amp;DersHavuzu2[[#This Row],[Şube]]&amp;" "&amp;DersHavuzu2[[#This Row],[İşleme]]</f>
        <v>MAT 2303 Diferansiyel Denklemler ve Lineer Cebir   (Teo)</v>
      </c>
    </row>
    <row r="19" spans="1:7" x14ac:dyDescent="0.25">
      <c r="A19">
        <v>2</v>
      </c>
      <c r="B19" s="7" t="s">
        <v>194</v>
      </c>
      <c r="C19" s="8" t="s">
        <v>73</v>
      </c>
      <c r="D19" t="s">
        <v>44</v>
      </c>
      <c r="F19" t="s">
        <v>199</v>
      </c>
      <c r="G19" t="str">
        <f>DersHavuzu2[[#This Row],[Kod]] &amp; " " &amp; DersHavuzu2[[#This Row],[Ders Adı]]&amp; " "&amp;DersHavuzu2[[#This Row],[Şube]]&amp;" "&amp;DersHavuzu2[[#This Row],[İşleme]]</f>
        <v>MAT 2303 Diferansiyel Denklemler ve Lineer Cebir   (Uyg)</v>
      </c>
    </row>
    <row r="20" spans="1:7" x14ac:dyDescent="0.25">
      <c r="A20">
        <v>2</v>
      </c>
      <c r="B20" s="7" t="s">
        <v>194</v>
      </c>
      <c r="C20" s="8" t="s">
        <v>73</v>
      </c>
      <c r="D20" t="s">
        <v>44</v>
      </c>
      <c r="F20" t="s">
        <v>199</v>
      </c>
      <c r="G20" t="str">
        <f>DersHavuzu2[[#This Row],[Kod]] &amp; " " &amp; DersHavuzu2[[#This Row],[Ders Adı]]&amp; " "&amp;DersHavuzu2[[#This Row],[Şube]]&amp;" "&amp;DersHavuzu2[[#This Row],[İşleme]]</f>
        <v>MAT 2303 Diferansiyel Denklemler ve Lineer Cebir   (Uyg)</v>
      </c>
    </row>
    <row r="21" spans="1:7" x14ac:dyDescent="0.25">
      <c r="A21">
        <v>2</v>
      </c>
      <c r="B21" s="7" t="s">
        <v>72</v>
      </c>
      <c r="C21" s="7" t="s">
        <v>74</v>
      </c>
      <c r="E21" t="s">
        <v>45</v>
      </c>
      <c r="F21" t="s">
        <v>199</v>
      </c>
      <c r="G21" t="str">
        <f>DersHavuzu2[[#This Row],[Kod]] &amp; " " &amp; DersHavuzu2[[#This Row],[Ders Adı]]&amp; " "&amp;DersHavuzu2[[#This Row],[Şube]]&amp;" "&amp;DersHavuzu2[[#This Row],[İşleme]]</f>
        <v xml:space="preserve">MME 2001 Materials Science I  1. Şube </v>
      </c>
    </row>
    <row r="22" spans="1:7" x14ac:dyDescent="0.25">
      <c r="A22">
        <v>2</v>
      </c>
      <c r="B22" s="7" t="s">
        <v>72</v>
      </c>
      <c r="C22" s="7" t="s">
        <v>74</v>
      </c>
      <c r="E22" t="s">
        <v>45</v>
      </c>
      <c r="F22" t="s">
        <v>199</v>
      </c>
      <c r="G22" t="str">
        <f>DersHavuzu2[[#This Row],[Kod]] &amp; " " &amp; DersHavuzu2[[#This Row],[Ders Adı]]&amp; " "&amp;DersHavuzu2[[#This Row],[Şube]]&amp;" "&amp;DersHavuzu2[[#This Row],[İşleme]]</f>
        <v xml:space="preserve">MME 2001 Materials Science I  1. Şube </v>
      </c>
    </row>
    <row r="23" spans="1:7" x14ac:dyDescent="0.25">
      <c r="A23">
        <v>2</v>
      </c>
      <c r="B23" s="7" t="s">
        <v>72</v>
      </c>
      <c r="C23" s="7" t="s">
        <v>74</v>
      </c>
      <c r="E23" t="s">
        <v>45</v>
      </c>
      <c r="F23" t="s">
        <v>199</v>
      </c>
      <c r="G23" t="str">
        <f>DersHavuzu2[[#This Row],[Kod]] &amp; " " &amp; DersHavuzu2[[#This Row],[Ders Adı]]&amp; " "&amp;DersHavuzu2[[#This Row],[Şube]]&amp;" "&amp;DersHavuzu2[[#This Row],[İşleme]]</f>
        <v xml:space="preserve">MME 2001 Materials Science I  1. Şube </v>
      </c>
    </row>
    <row r="24" spans="1:7" x14ac:dyDescent="0.25">
      <c r="A24">
        <v>2</v>
      </c>
      <c r="B24" s="7" t="s">
        <v>72</v>
      </c>
      <c r="C24" s="7" t="s">
        <v>74</v>
      </c>
      <c r="E24" t="s">
        <v>46</v>
      </c>
      <c r="F24" t="s">
        <v>199</v>
      </c>
      <c r="G24" t="str">
        <f>DersHavuzu2[[#This Row],[Kod]] &amp; " " &amp; DersHavuzu2[[#This Row],[Ders Adı]]&amp; " "&amp;DersHavuzu2[[#This Row],[Şube]]&amp;" "&amp;DersHavuzu2[[#This Row],[İşleme]]</f>
        <v xml:space="preserve">MME 2001 Materials Science I  2. Şube </v>
      </c>
    </row>
    <row r="25" spans="1:7" x14ac:dyDescent="0.25">
      <c r="A25">
        <v>2</v>
      </c>
      <c r="B25" s="7" t="s">
        <v>72</v>
      </c>
      <c r="C25" s="7" t="s">
        <v>74</v>
      </c>
      <c r="E25" t="s">
        <v>46</v>
      </c>
      <c r="F25" t="s">
        <v>199</v>
      </c>
      <c r="G25" t="str">
        <f>DersHavuzu2[[#This Row],[Kod]] &amp; " " &amp; DersHavuzu2[[#This Row],[Ders Adı]]&amp; " "&amp;DersHavuzu2[[#This Row],[Şube]]&amp;" "&amp;DersHavuzu2[[#This Row],[İşleme]]</f>
        <v xml:space="preserve">MME 2001 Materials Science I  2. Şube </v>
      </c>
    </row>
    <row r="26" spans="1:7" x14ac:dyDescent="0.25">
      <c r="A26">
        <v>2</v>
      </c>
      <c r="B26" s="7" t="s">
        <v>72</v>
      </c>
      <c r="C26" s="7" t="s">
        <v>74</v>
      </c>
      <c r="E26" t="s">
        <v>46</v>
      </c>
      <c r="F26" t="s">
        <v>199</v>
      </c>
      <c r="G26" t="str">
        <f>DersHavuzu2[[#This Row],[Kod]] &amp; " " &amp; DersHavuzu2[[#This Row],[Ders Adı]]&amp; " "&amp;DersHavuzu2[[#This Row],[Şube]]&amp;" "&amp;DersHavuzu2[[#This Row],[İşleme]]</f>
        <v xml:space="preserve">MME 2001 Materials Science I  2. Şube </v>
      </c>
    </row>
    <row r="27" spans="1:7" x14ac:dyDescent="0.25">
      <c r="A27">
        <v>2</v>
      </c>
      <c r="B27" s="7" t="s">
        <v>75</v>
      </c>
      <c r="C27" s="8" t="s">
        <v>76</v>
      </c>
      <c r="E27" t="s">
        <v>45</v>
      </c>
      <c r="F27" t="s">
        <v>199</v>
      </c>
      <c r="G27" t="str">
        <f>DersHavuzu2[[#This Row],[Kod]] &amp; " " &amp; DersHavuzu2[[#This Row],[Ders Adı]]&amp; " "&amp;DersHavuzu2[[#This Row],[Şube]]&amp;" "&amp;DersHavuzu2[[#This Row],[İşleme]]</f>
        <v xml:space="preserve">MME 2003 Metallurgical Thermodynamics  1. Şube </v>
      </c>
    </row>
    <row r="28" spans="1:7" x14ac:dyDescent="0.25">
      <c r="A28">
        <v>2</v>
      </c>
      <c r="B28" s="7" t="s">
        <v>75</v>
      </c>
      <c r="C28" s="8" t="s">
        <v>76</v>
      </c>
      <c r="E28" t="s">
        <v>45</v>
      </c>
      <c r="F28" t="s">
        <v>199</v>
      </c>
      <c r="G28" t="str">
        <f>DersHavuzu2[[#This Row],[Kod]] &amp; " " &amp; DersHavuzu2[[#This Row],[Ders Adı]]&amp; " "&amp;DersHavuzu2[[#This Row],[Şube]]&amp;" "&amp;DersHavuzu2[[#This Row],[İşleme]]</f>
        <v xml:space="preserve">MME 2003 Metallurgical Thermodynamics  1. Şube </v>
      </c>
    </row>
    <row r="29" spans="1:7" x14ac:dyDescent="0.25">
      <c r="A29">
        <v>2</v>
      </c>
      <c r="B29" s="7" t="s">
        <v>75</v>
      </c>
      <c r="C29" s="8" t="s">
        <v>76</v>
      </c>
      <c r="E29" t="s">
        <v>45</v>
      </c>
      <c r="F29" t="s">
        <v>199</v>
      </c>
      <c r="G29" t="str">
        <f>DersHavuzu2[[#This Row],[Kod]] &amp; " " &amp; DersHavuzu2[[#This Row],[Ders Adı]]&amp; " "&amp;DersHavuzu2[[#This Row],[Şube]]&amp;" "&amp;DersHavuzu2[[#This Row],[İşleme]]</f>
        <v xml:space="preserve">MME 2003 Metallurgical Thermodynamics  1. Şube </v>
      </c>
    </row>
    <row r="30" spans="1:7" x14ac:dyDescent="0.25">
      <c r="A30">
        <v>2</v>
      </c>
      <c r="B30" s="7" t="s">
        <v>75</v>
      </c>
      <c r="C30" s="8" t="s">
        <v>76</v>
      </c>
      <c r="E30" t="s">
        <v>46</v>
      </c>
      <c r="F30" t="s">
        <v>199</v>
      </c>
      <c r="G30" t="str">
        <f>DersHavuzu2[[#This Row],[Kod]] &amp; " " &amp; DersHavuzu2[[#This Row],[Ders Adı]]&amp; " "&amp;DersHavuzu2[[#This Row],[Şube]]&amp;" "&amp;DersHavuzu2[[#This Row],[İşleme]]</f>
        <v xml:space="preserve">MME 2003 Metallurgical Thermodynamics  2. Şube </v>
      </c>
    </row>
    <row r="31" spans="1:7" x14ac:dyDescent="0.25">
      <c r="A31">
        <v>2</v>
      </c>
      <c r="B31" s="7" t="s">
        <v>75</v>
      </c>
      <c r="C31" s="8" t="s">
        <v>76</v>
      </c>
      <c r="E31" t="s">
        <v>46</v>
      </c>
      <c r="F31" t="s">
        <v>199</v>
      </c>
      <c r="G31" t="str">
        <f>DersHavuzu2[[#This Row],[Kod]] &amp; " " &amp; DersHavuzu2[[#This Row],[Ders Adı]]&amp; " "&amp;DersHavuzu2[[#This Row],[Şube]]&amp;" "&amp;DersHavuzu2[[#This Row],[İşleme]]</f>
        <v xml:space="preserve">MME 2003 Metallurgical Thermodynamics  2. Şube </v>
      </c>
    </row>
    <row r="32" spans="1:7" x14ac:dyDescent="0.25">
      <c r="A32">
        <v>2</v>
      </c>
      <c r="B32" s="7" t="s">
        <v>75</v>
      </c>
      <c r="C32" s="8" t="s">
        <v>76</v>
      </c>
      <c r="E32" t="s">
        <v>46</v>
      </c>
      <c r="F32" t="s">
        <v>199</v>
      </c>
      <c r="G32" t="str">
        <f>DersHavuzu2[[#This Row],[Kod]] &amp; " " &amp; DersHavuzu2[[#This Row],[Ders Adı]]&amp; " "&amp;DersHavuzu2[[#This Row],[Şube]]&amp;" "&amp;DersHavuzu2[[#This Row],[İşleme]]</f>
        <v xml:space="preserve">MME 2003 Metallurgical Thermodynamics  2. Şube </v>
      </c>
    </row>
    <row r="33" spans="1:7" x14ac:dyDescent="0.25">
      <c r="A33">
        <v>2</v>
      </c>
      <c r="B33" t="s">
        <v>77</v>
      </c>
      <c r="C33" s="8" t="s">
        <v>78</v>
      </c>
      <c r="F33" t="s">
        <v>199</v>
      </c>
      <c r="G33" t="str">
        <f>DersHavuzu2[[#This Row],[Kod]] &amp; " " &amp; DersHavuzu2[[#This Row],[Ders Adı]]&amp; " "&amp;DersHavuzu2[[#This Row],[Şube]]&amp;" "&amp;DersHavuzu2[[#This Row],[İşleme]]</f>
        <v xml:space="preserve">TDL 1001 Türk Dili I   </v>
      </c>
    </row>
    <row r="34" spans="1:7" x14ac:dyDescent="0.25">
      <c r="A34">
        <v>2</v>
      </c>
      <c r="B34" t="s">
        <v>77</v>
      </c>
      <c r="C34" s="8" t="s">
        <v>78</v>
      </c>
      <c r="F34" t="s">
        <v>199</v>
      </c>
      <c r="G34" t="str">
        <f>DersHavuzu2[[#This Row],[Kod]] &amp; " " &amp; DersHavuzu2[[#This Row],[Ders Adı]]&amp; " "&amp;DersHavuzu2[[#This Row],[Şube]]&amp;" "&amp;DersHavuzu2[[#This Row],[İşleme]]</f>
        <v xml:space="preserve">TDL 1001 Türk Dili I   </v>
      </c>
    </row>
    <row r="35" spans="1:7" x14ac:dyDescent="0.25">
      <c r="A35">
        <v>2</v>
      </c>
      <c r="B35" s="7" t="s">
        <v>79</v>
      </c>
      <c r="C35" s="7" t="s">
        <v>87</v>
      </c>
      <c r="F35" t="s">
        <v>199</v>
      </c>
      <c r="G35" t="str">
        <f>DersHavuzu2[[#This Row],[Kod]] &amp; " " &amp; DersHavuzu2[[#This Row],[Ders Adı]]&amp; " "&amp;DersHavuzu2[[#This Row],[Şube]]&amp;" "&amp;DersHavuzu2[[#This Row],[İşleme]]</f>
        <v xml:space="preserve">MME 2004 Thermodynamics of Solution  </v>
      </c>
    </row>
    <row r="36" spans="1:7" x14ac:dyDescent="0.25">
      <c r="A36">
        <v>2</v>
      </c>
      <c r="B36" s="7" t="s">
        <v>79</v>
      </c>
      <c r="C36" s="7" t="s">
        <v>87</v>
      </c>
      <c r="F36" t="s">
        <v>199</v>
      </c>
      <c r="G36" t="str">
        <f>DersHavuzu2[[#This Row],[Kod]] &amp; " " &amp; DersHavuzu2[[#This Row],[Ders Adı]]&amp; " "&amp;DersHavuzu2[[#This Row],[Şube]]&amp;" "&amp;DersHavuzu2[[#This Row],[İşleme]]</f>
        <v xml:space="preserve">MME 2004 Thermodynamics of Solution  </v>
      </c>
    </row>
    <row r="37" spans="1:7" x14ac:dyDescent="0.25">
      <c r="A37">
        <v>2</v>
      </c>
      <c r="B37" s="7" t="s">
        <v>79</v>
      </c>
      <c r="C37" s="7" t="s">
        <v>87</v>
      </c>
      <c r="F37" t="s">
        <v>199</v>
      </c>
      <c r="G37" t="str">
        <f>DersHavuzu2[[#This Row],[Kod]] &amp; " " &amp; DersHavuzu2[[#This Row],[Ders Adı]]&amp; " "&amp;DersHavuzu2[[#This Row],[Şube]]&amp;" "&amp;DersHavuzu2[[#This Row],[İşleme]]</f>
        <v xml:space="preserve">MME 2004 Thermodynamics of Solution  </v>
      </c>
    </row>
    <row r="38" spans="1:7" x14ac:dyDescent="0.25">
      <c r="A38">
        <v>2</v>
      </c>
    </row>
    <row r="39" spans="1:7" x14ac:dyDescent="0.25">
      <c r="A39">
        <v>2</v>
      </c>
    </row>
    <row r="40" spans="1:7" x14ac:dyDescent="0.25">
      <c r="A40">
        <v>2</v>
      </c>
    </row>
    <row r="41" spans="1:7" x14ac:dyDescent="0.25">
      <c r="A41">
        <v>2</v>
      </c>
    </row>
    <row r="42" spans="1:7" x14ac:dyDescent="0.25">
      <c r="A42">
        <v>2</v>
      </c>
    </row>
    <row r="43" spans="1:7" x14ac:dyDescent="0.25">
      <c r="A43">
        <v>2</v>
      </c>
    </row>
    <row r="44" spans="1:7" x14ac:dyDescent="0.25">
      <c r="A44">
        <v>2</v>
      </c>
    </row>
    <row r="45" spans="1:7" x14ac:dyDescent="0.25">
      <c r="A45">
        <v>2</v>
      </c>
    </row>
    <row r="46" spans="1:7" x14ac:dyDescent="0.25">
      <c r="G46" s="9"/>
    </row>
    <row r="47" spans="1:7" x14ac:dyDescent="0.25">
      <c r="G47" s="9"/>
    </row>
  </sheetData>
  <phoneticPr fontId="9" type="noConversion"/>
  <pageMargins left="0.7" right="0.7" top="0.75" bottom="0.75" header="0.3" footer="0.3"/>
  <pageSetup paperSize="9" orientation="portrait" horizontalDpi="4294967293"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workbookViewId="0">
      <selection activeCell="F2" sqref="F2:F35"/>
    </sheetView>
  </sheetViews>
  <sheetFormatPr defaultRowHeight="15" x14ac:dyDescent="0.25"/>
  <cols>
    <col min="1" max="1" width="9.140625" style="10"/>
    <col min="2" max="2" width="10.5703125" style="10" bestFit="1" customWidth="1"/>
    <col min="3" max="3" width="34.5703125" style="10" bestFit="1" customWidth="1"/>
    <col min="4" max="4" width="9.140625" style="10" customWidth="1"/>
    <col min="5" max="5" width="9.140625" style="10" bestFit="1" customWidth="1"/>
    <col min="6" max="6" width="9.85546875" style="10" bestFit="1" customWidth="1"/>
    <col min="7" max="7" width="59.28515625" style="10" bestFit="1" customWidth="1"/>
    <col min="8" max="8" width="9.140625" style="10"/>
    <col min="9" max="9" width="52.140625" style="10" bestFit="1" customWidth="1"/>
    <col min="10" max="14" width="9.140625" style="10"/>
    <col min="15" max="15" width="42.28515625" style="10" bestFit="1" customWidth="1"/>
    <col min="16" max="17" width="9.140625" style="10"/>
    <col min="18" max="18" width="9.85546875" style="10" bestFit="1" customWidth="1"/>
    <col min="19" max="19" width="34.85546875" style="10" bestFit="1" customWidth="1"/>
    <col min="20" max="20" width="10.140625" style="10" bestFit="1" customWidth="1"/>
    <col min="21" max="22" width="2" style="10" bestFit="1" customWidth="1"/>
    <col min="23" max="23" width="40.5703125" style="10" bestFit="1" customWidth="1"/>
    <col min="24" max="16384" width="9.140625" style="10"/>
  </cols>
  <sheetData>
    <row r="1" spans="1:24" x14ac:dyDescent="0.25">
      <c r="A1" s="10" t="s">
        <v>52</v>
      </c>
      <c r="B1" s="10" t="s">
        <v>53</v>
      </c>
      <c r="C1" s="10" t="s">
        <v>57</v>
      </c>
      <c r="D1" s="10" t="s">
        <v>54</v>
      </c>
      <c r="E1" s="10" t="s">
        <v>55</v>
      </c>
      <c r="F1" s="10" t="s">
        <v>56</v>
      </c>
      <c r="G1" s="10" t="s">
        <v>51</v>
      </c>
    </row>
    <row r="2" spans="1:24" x14ac:dyDescent="0.25">
      <c r="A2" s="10">
        <v>3</v>
      </c>
      <c r="B2" s="11" t="s">
        <v>91</v>
      </c>
      <c r="C2" s="12" t="s">
        <v>92</v>
      </c>
      <c r="D2" s="10" t="s">
        <v>42</v>
      </c>
      <c r="F2" s="89" t="s">
        <v>199</v>
      </c>
      <c r="G2" s="10" t="str">
        <f>DersHavuzu3[[#This Row],[Kod]] &amp; " " &amp; DersHavuzu3[[#This Row],[Ders Adı]]&amp; " "&amp;DersHavuzu3[[#This Row],[Şube]]&amp;" "&amp;DersHavuzu3[[#This Row],[İşleme]]</f>
        <v>MMM 3003 Malzeme Laboratuvarı  (Teo)</v>
      </c>
      <c r="I2" s="10" t="str" cm="1">
        <f t="array" ref="I2:I5">_xlfn._xlws.FILTER(DersHavuzu3[Sütun1], (DersHavuzu3[Sınıf]=3) * (COUNTIF(Sayfa1!K3:N86, DersHavuzu3[Sütun1])=0), "Ders Kalmadı")</f>
        <v xml:space="preserve">   </v>
      </c>
    </row>
    <row r="3" spans="1:24" x14ac:dyDescent="0.25">
      <c r="A3" s="10">
        <v>3</v>
      </c>
      <c r="B3" s="11" t="s">
        <v>91</v>
      </c>
      <c r="C3" s="12" t="s">
        <v>92</v>
      </c>
      <c r="D3" s="10" t="s">
        <v>44</v>
      </c>
      <c r="E3" s="10" t="s">
        <v>45</v>
      </c>
      <c r="F3" s="89" t="s">
        <v>199</v>
      </c>
      <c r="G3" s="10" t="str">
        <f>DersHavuzu3[[#This Row],[Kod]] &amp; " " &amp; DersHavuzu3[[#This Row],[Ders Adı]]&amp; " "&amp;DersHavuzu3[[#This Row],[Şube]]&amp;" "&amp;DersHavuzu3[[#This Row],[İşleme]]</f>
        <v>MMM 3003 Malzeme Laboratuvarı 1. Şube (Uyg)</v>
      </c>
      <c r="I3" s="10" t="str">
        <v xml:space="preserve">   </v>
      </c>
    </row>
    <row r="4" spans="1:24" x14ac:dyDescent="0.25">
      <c r="A4" s="10">
        <v>3</v>
      </c>
      <c r="B4" s="11" t="s">
        <v>91</v>
      </c>
      <c r="C4" s="12" t="s">
        <v>92</v>
      </c>
      <c r="D4" s="10" t="s">
        <v>44</v>
      </c>
      <c r="E4" s="10" t="s">
        <v>45</v>
      </c>
      <c r="F4" s="89" t="s">
        <v>199</v>
      </c>
      <c r="G4" s="10" t="str">
        <f>DersHavuzu3[[#This Row],[Kod]] &amp; " " &amp; DersHavuzu3[[#This Row],[Ders Adı]]&amp; " "&amp;DersHavuzu3[[#This Row],[Şube]]&amp;" "&amp;DersHavuzu3[[#This Row],[İşleme]]</f>
        <v>MMM 3003 Malzeme Laboratuvarı 1. Şube (Uyg)</v>
      </c>
      <c r="I4" s="10" t="str">
        <v xml:space="preserve">   </v>
      </c>
      <c r="X4" s="10">
        <v>40</v>
      </c>
    </row>
    <row r="5" spans="1:24" x14ac:dyDescent="0.25">
      <c r="A5" s="10">
        <v>3</v>
      </c>
      <c r="B5" s="11" t="s">
        <v>91</v>
      </c>
      <c r="C5" s="12" t="s">
        <v>92</v>
      </c>
      <c r="D5" s="10" t="s">
        <v>44</v>
      </c>
      <c r="E5" s="10" t="s">
        <v>45</v>
      </c>
      <c r="F5" s="89" t="s">
        <v>199</v>
      </c>
      <c r="G5" s="10" t="str">
        <f>DersHavuzu3[[#This Row],[Kod]] &amp; " " &amp; DersHavuzu3[[#This Row],[Ders Adı]]&amp; " "&amp;DersHavuzu3[[#This Row],[Şube]]&amp;" "&amp;DersHavuzu3[[#This Row],[İşleme]]</f>
        <v>MMM 3003 Malzeme Laboratuvarı 1. Şube (Uyg)</v>
      </c>
      <c r="I5" s="10" t="str">
        <v xml:space="preserve">   </v>
      </c>
    </row>
    <row r="6" spans="1:24" ht="15" customHeight="1" x14ac:dyDescent="0.25">
      <c r="A6" s="10">
        <v>3</v>
      </c>
      <c r="B6" s="11" t="s">
        <v>91</v>
      </c>
      <c r="C6" s="12" t="s">
        <v>92</v>
      </c>
      <c r="D6" s="10" t="s">
        <v>44</v>
      </c>
      <c r="E6" s="10" t="s">
        <v>45</v>
      </c>
      <c r="F6" s="89" t="s">
        <v>199</v>
      </c>
      <c r="G6" s="10" t="str">
        <f>DersHavuzu3[[#This Row],[Kod]] &amp; " " &amp; DersHavuzu3[[#This Row],[Ders Adı]]&amp; " "&amp;DersHavuzu3[[#This Row],[Şube]]&amp;" "&amp;DersHavuzu3[[#This Row],[İşleme]]</f>
        <v>MMM 3003 Malzeme Laboratuvarı 1. Şube (Uyg)</v>
      </c>
    </row>
    <row r="7" spans="1:24" x14ac:dyDescent="0.25">
      <c r="A7" s="10">
        <v>3</v>
      </c>
      <c r="B7" s="11" t="s">
        <v>91</v>
      </c>
      <c r="C7" s="12" t="s">
        <v>92</v>
      </c>
      <c r="D7" s="10" t="s">
        <v>44</v>
      </c>
      <c r="E7" s="10" t="s">
        <v>46</v>
      </c>
      <c r="F7" s="89" t="s">
        <v>199</v>
      </c>
      <c r="G7" s="10" t="str">
        <f>DersHavuzu3[[#This Row],[Kod]] &amp; " " &amp; DersHavuzu3[[#This Row],[Ders Adı]]&amp; " "&amp;DersHavuzu3[[#This Row],[Şube]]&amp;" "&amp;DersHavuzu3[[#This Row],[İşleme]]</f>
        <v>MMM 3003 Malzeme Laboratuvarı 2. Şube (Uyg)</v>
      </c>
    </row>
    <row r="8" spans="1:24" x14ac:dyDescent="0.25">
      <c r="A8" s="10">
        <v>3</v>
      </c>
      <c r="B8" s="11" t="s">
        <v>91</v>
      </c>
      <c r="C8" s="12" t="s">
        <v>92</v>
      </c>
      <c r="D8" s="10" t="s">
        <v>44</v>
      </c>
      <c r="E8" s="10" t="s">
        <v>46</v>
      </c>
      <c r="F8" s="89" t="s">
        <v>199</v>
      </c>
      <c r="G8" s="10" t="str">
        <f>DersHavuzu3[[#This Row],[Kod]] &amp; " " &amp; DersHavuzu3[[#This Row],[Ders Adı]]&amp; " "&amp;DersHavuzu3[[#This Row],[Şube]]&amp;" "&amp;DersHavuzu3[[#This Row],[İşleme]]</f>
        <v>MMM 3003 Malzeme Laboratuvarı 2. Şube (Uyg)</v>
      </c>
    </row>
    <row r="9" spans="1:24" x14ac:dyDescent="0.25">
      <c r="A9" s="10">
        <v>3</v>
      </c>
      <c r="B9" s="11" t="s">
        <v>91</v>
      </c>
      <c r="C9" s="12" t="s">
        <v>92</v>
      </c>
      <c r="D9" s="10" t="s">
        <v>44</v>
      </c>
      <c r="E9" s="10" t="s">
        <v>46</v>
      </c>
      <c r="F9" s="89" t="s">
        <v>199</v>
      </c>
      <c r="G9" s="10" t="str">
        <f>DersHavuzu3[[#This Row],[Kod]] &amp; " " &amp; DersHavuzu3[[#This Row],[Ders Adı]]&amp; " "&amp;DersHavuzu3[[#This Row],[Şube]]&amp;" "&amp;DersHavuzu3[[#This Row],[İşleme]]</f>
        <v>MMM 3003 Malzeme Laboratuvarı 2. Şube (Uyg)</v>
      </c>
    </row>
    <row r="10" spans="1:24" x14ac:dyDescent="0.25">
      <c r="A10" s="10">
        <v>3</v>
      </c>
      <c r="B10" s="11" t="s">
        <v>91</v>
      </c>
      <c r="C10" s="12" t="s">
        <v>92</v>
      </c>
      <c r="D10" s="10" t="s">
        <v>44</v>
      </c>
      <c r="E10" s="10" t="s">
        <v>46</v>
      </c>
      <c r="F10" s="89" t="s">
        <v>199</v>
      </c>
      <c r="G10" s="10" t="str">
        <f>DersHavuzu3[[#This Row],[Kod]] &amp; " " &amp; DersHavuzu3[[#This Row],[Ders Adı]]&amp; " "&amp;DersHavuzu3[[#This Row],[Şube]]&amp;" "&amp;DersHavuzu3[[#This Row],[İşleme]]</f>
        <v>MMM 3003 Malzeme Laboratuvarı 2. Şube (Uyg)</v>
      </c>
    </row>
    <row r="11" spans="1:24" x14ac:dyDescent="0.25">
      <c r="A11" s="10">
        <v>3</v>
      </c>
      <c r="B11" s="11" t="s">
        <v>91</v>
      </c>
      <c r="C11" s="12" t="s">
        <v>92</v>
      </c>
      <c r="D11" s="10" t="s">
        <v>44</v>
      </c>
      <c r="E11" s="10" t="s">
        <v>102</v>
      </c>
      <c r="F11" s="89" t="s">
        <v>199</v>
      </c>
      <c r="G11" s="13" t="str">
        <f>DersHavuzu3[[#This Row],[Kod]] &amp; " " &amp; DersHavuzu3[[#This Row],[Ders Adı]]&amp; " "&amp;DersHavuzu3[[#This Row],[Şube]]&amp;" "&amp;DersHavuzu3[[#This Row],[İşleme]]</f>
        <v>MMM 3003 Malzeme Laboratuvarı 3-4. Şube (Uyg)</v>
      </c>
    </row>
    <row r="12" spans="1:24" x14ac:dyDescent="0.25">
      <c r="A12" s="10">
        <v>3</v>
      </c>
      <c r="B12" s="11" t="s">
        <v>91</v>
      </c>
      <c r="C12" s="12" t="s">
        <v>92</v>
      </c>
      <c r="D12" s="10" t="s">
        <v>44</v>
      </c>
      <c r="E12" s="10" t="s">
        <v>102</v>
      </c>
      <c r="F12" s="89" t="s">
        <v>199</v>
      </c>
      <c r="G12" s="13" t="str">
        <f>DersHavuzu3[[#This Row],[Kod]] &amp; " " &amp; DersHavuzu3[[#This Row],[Ders Adı]]&amp; " "&amp;DersHavuzu3[[#This Row],[Şube]]&amp;" "&amp;DersHavuzu3[[#This Row],[İşleme]]</f>
        <v>MMM 3003 Malzeme Laboratuvarı 3-4. Şube (Uyg)</v>
      </c>
    </row>
    <row r="13" spans="1:24" x14ac:dyDescent="0.25">
      <c r="A13" s="10">
        <v>3</v>
      </c>
      <c r="B13" s="11" t="s">
        <v>91</v>
      </c>
      <c r="C13" s="12" t="s">
        <v>92</v>
      </c>
      <c r="D13" s="10" t="s">
        <v>44</v>
      </c>
      <c r="E13" s="10" t="s">
        <v>102</v>
      </c>
      <c r="F13" s="89" t="s">
        <v>199</v>
      </c>
      <c r="G13" s="13" t="str">
        <f>DersHavuzu3[[#This Row],[Kod]] &amp; " " &amp; DersHavuzu3[[#This Row],[Ders Adı]]&amp; " "&amp;DersHavuzu3[[#This Row],[Şube]]&amp;" "&amp;DersHavuzu3[[#This Row],[İşleme]]</f>
        <v>MMM 3003 Malzeme Laboratuvarı 3-4. Şube (Uyg)</v>
      </c>
    </row>
    <row r="14" spans="1:24" x14ac:dyDescent="0.25">
      <c r="A14" s="10">
        <v>3</v>
      </c>
      <c r="B14" s="11" t="s">
        <v>91</v>
      </c>
      <c r="C14" s="12" t="s">
        <v>92</v>
      </c>
      <c r="D14" s="10" t="s">
        <v>44</v>
      </c>
      <c r="E14" s="10" t="s">
        <v>102</v>
      </c>
      <c r="F14" s="89" t="s">
        <v>199</v>
      </c>
      <c r="G14" s="13" t="str">
        <f>DersHavuzu3[[#This Row],[Kod]] &amp; " " &amp; DersHavuzu3[[#This Row],[Ders Adı]]&amp; " "&amp;DersHavuzu3[[#This Row],[Şube]]&amp;" "&amp;DersHavuzu3[[#This Row],[İşleme]]</f>
        <v>MMM 3003 Malzeme Laboratuvarı 3-4. Şube (Uyg)</v>
      </c>
    </row>
    <row r="15" spans="1:24" x14ac:dyDescent="0.25">
      <c r="A15" s="10">
        <v>3</v>
      </c>
      <c r="B15" s="11" t="s">
        <v>91</v>
      </c>
      <c r="C15" s="12" t="s">
        <v>92</v>
      </c>
      <c r="D15" s="10" t="s">
        <v>44</v>
      </c>
      <c r="E15" s="10" t="s">
        <v>101</v>
      </c>
      <c r="F15" s="89" t="s">
        <v>199</v>
      </c>
      <c r="G15" s="13" t="str">
        <f>DersHavuzu3[[#This Row],[Kod]] &amp; " " &amp; DersHavuzu3[[#This Row],[Ders Adı]]&amp; " "&amp;DersHavuzu3[[#This Row],[Şube]]&amp;" "&amp;DersHavuzu3[[#This Row],[İşleme]]</f>
        <v>MMM 3003 Malzeme Laboratuvarı 5-6. Şube (Uyg)</v>
      </c>
    </row>
    <row r="16" spans="1:24" x14ac:dyDescent="0.25">
      <c r="A16" s="10">
        <v>3</v>
      </c>
      <c r="B16" s="11" t="s">
        <v>91</v>
      </c>
      <c r="C16" s="12" t="s">
        <v>92</v>
      </c>
      <c r="D16" s="10" t="s">
        <v>44</v>
      </c>
      <c r="E16" s="10" t="s">
        <v>101</v>
      </c>
      <c r="F16" s="89" t="s">
        <v>199</v>
      </c>
      <c r="G16" s="13" t="str">
        <f>DersHavuzu3[[#This Row],[Kod]] &amp; " " &amp; DersHavuzu3[[#This Row],[Ders Adı]]&amp; " "&amp;DersHavuzu3[[#This Row],[Şube]]&amp;" "&amp;DersHavuzu3[[#This Row],[İşleme]]</f>
        <v>MMM 3003 Malzeme Laboratuvarı 5-6. Şube (Uyg)</v>
      </c>
    </row>
    <row r="17" spans="1:7" x14ac:dyDescent="0.25">
      <c r="A17" s="10">
        <v>3</v>
      </c>
      <c r="B17" s="11" t="s">
        <v>91</v>
      </c>
      <c r="C17" s="12" t="s">
        <v>92</v>
      </c>
      <c r="D17" s="10" t="s">
        <v>44</v>
      </c>
      <c r="E17" s="10" t="s">
        <v>101</v>
      </c>
      <c r="F17" s="89" t="s">
        <v>199</v>
      </c>
      <c r="G17" s="13" t="str">
        <f>DersHavuzu3[[#This Row],[Kod]] &amp; " " &amp; DersHavuzu3[[#This Row],[Ders Adı]]&amp; " "&amp;DersHavuzu3[[#This Row],[Şube]]&amp;" "&amp;DersHavuzu3[[#This Row],[İşleme]]</f>
        <v>MMM 3003 Malzeme Laboratuvarı 5-6. Şube (Uyg)</v>
      </c>
    </row>
    <row r="18" spans="1:7" x14ac:dyDescent="0.25">
      <c r="A18" s="10">
        <v>3</v>
      </c>
      <c r="B18" s="11" t="s">
        <v>91</v>
      </c>
      <c r="C18" s="12" t="s">
        <v>92</v>
      </c>
      <c r="D18" s="10" t="s">
        <v>44</v>
      </c>
      <c r="E18" s="10" t="s">
        <v>101</v>
      </c>
      <c r="F18" s="89" t="s">
        <v>199</v>
      </c>
      <c r="G18" s="13" t="str">
        <f>DersHavuzu3[[#This Row],[Kod]] &amp; " " &amp; DersHavuzu3[[#This Row],[Ders Adı]]&amp; " "&amp;DersHavuzu3[[#This Row],[Şube]]&amp;" "&amp;DersHavuzu3[[#This Row],[İşleme]]</f>
        <v>MMM 3003 Malzeme Laboratuvarı 5-6. Şube (Uyg)</v>
      </c>
    </row>
    <row r="19" spans="1:7" x14ac:dyDescent="0.25">
      <c r="A19" s="10">
        <v>3</v>
      </c>
      <c r="B19" s="11" t="s">
        <v>93</v>
      </c>
      <c r="C19" s="12" t="s">
        <v>94</v>
      </c>
      <c r="F19" s="89" t="s">
        <v>199</v>
      </c>
      <c r="G19" s="13" t="str">
        <f>DersHavuzu3[[#This Row],[Kod]] &amp; " " &amp; DersHavuzu3[[#This Row],[Ders Adı]]&amp; " "&amp;DersHavuzu3[[#This Row],[Şube]]&amp;" "&amp;DersHavuzu3[[#This Row],[İşleme]]</f>
        <v xml:space="preserve">MMM 3013 Kimyasal Metalurji  </v>
      </c>
    </row>
    <row r="20" spans="1:7" x14ac:dyDescent="0.25">
      <c r="A20" s="10">
        <v>3</v>
      </c>
      <c r="B20" s="11" t="s">
        <v>93</v>
      </c>
      <c r="C20" s="12" t="s">
        <v>94</v>
      </c>
      <c r="F20" s="89" t="s">
        <v>199</v>
      </c>
      <c r="G20" s="13" t="str">
        <f>DersHavuzu3[[#This Row],[Kod]] &amp; " " &amp; DersHavuzu3[[#This Row],[Ders Adı]]&amp; " "&amp;DersHavuzu3[[#This Row],[Şube]]&amp;" "&amp;DersHavuzu3[[#This Row],[İşleme]]</f>
        <v xml:space="preserve">MMM 3013 Kimyasal Metalurji  </v>
      </c>
    </row>
    <row r="21" spans="1:7" x14ac:dyDescent="0.25">
      <c r="A21" s="10">
        <v>3</v>
      </c>
      <c r="B21" s="11" t="s">
        <v>93</v>
      </c>
      <c r="C21" s="12" t="s">
        <v>94</v>
      </c>
      <c r="F21" s="89" t="s">
        <v>199</v>
      </c>
      <c r="G21" s="13" t="str">
        <f>DersHavuzu3[[#This Row],[Kod]] &amp; " " &amp; DersHavuzu3[[#This Row],[Ders Adı]]&amp; " "&amp;DersHavuzu3[[#This Row],[Şube]]&amp;" "&amp;DersHavuzu3[[#This Row],[İşleme]]</f>
        <v xml:space="preserve">MMM 3013 Kimyasal Metalurji  </v>
      </c>
    </row>
    <row r="22" spans="1:7" x14ac:dyDescent="0.25">
      <c r="A22" s="10">
        <v>3</v>
      </c>
      <c r="B22" s="11" t="s">
        <v>95</v>
      </c>
      <c r="C22" s="12" t="s">
        <v>96</v>
      </c>
      <c r="E22" s="10" t="s">
        <v>45</v>
      </c>
      <c r="F22" s="89" t="s">
        <v>199</v>
      </c>
      <c r="G22" s="13" t="str">
        <f>DersHavuzu3[[#This Row],[Kod]] &amp; " " &amp; DersHavuzu3[[#This Row],[Ders Adı]]&amp; " "&amp;DersHavuzu3[[#This Row],[Şube]]&amp;" "&amp;DersHavuzu3[[#This Row],[İşleme]]</f>
        <v xml:space="preserve">MMM 3505 Fiziksel Metalurji 1. Şube </v>
      </c>
    </row>
    <row r="23" spans="1:7" x14ac:dyDescent="0.25">
      <c r="A23" s="10">
        <v>3</v>
      </c>
      <c r="B23" s="11" t="s">
        <v>95</v>
      </c>
      <c r="C23" s="12" t="s">
        <v>96</v>
      </c>
      <c r="E23" s="10" t="s">
        <v>45</v>
      </c>
      <c r="F23" s="89" t="s">
        <v>199</v>
      </c>
      <c r="G23" s="13" t="str">
        <f>DersHavuzu3[[#This Row],[Kod]] &amp; " " &amp; DersHavuzu3[[#This Row],[Ders Adı]]&amp; " "&amp;DersHavuzu3[[#This Row],[Şube]]&amp;" "&amp;DersHavuzu3[[#This Row],[İşleme]]</f>
        <v xml:space="preserve">MMM 3505 Fiziksel Metalurji 1. Şube </v>
      </c>
    </row>
    <row r="24" spans="1:7" x14ac:dyDescent="0.25">
      <c r="A24" s="10">
        <v>3</v>
      </c>
      <c r="B24" s="11" t="s">
        <v>95</v>
      </c>
      <c r="C24" s="12" t="s">
        <v>96</v>
      </c>
      <c r="E24" s="10" t="s">
        <v>45</v>
      </c>
      <c r="F24" s="89" t="s">
        <v>199</v>
      </c>
      <c r="G24" s="13" t="str">
        <f>DersHavuzu3[[#This Row],[Kod]] &amp; " " &amp; DersHavuzu3[[#This Row],[Ders Adı]]&amp; " "&amp;DersHavuzu3[[#This Row],[Şube]]&amp;" "&amp;DersHavuzu3[[#This Row],[İşleme]]</f>
        <v xml:space="preserve">MMM 3505 Fiziksel Metalurji 1. Şube </v>
      </c>
    </row>
    <row r="25" spans="1:7" x14ac:dyDescent="0.25">
      <c r="A25" s="10">
        <v>3</v>
      </c>
      <c r="B25" s="11" t="s">
        <v>95</v>
      </c>
      <c r="C25" s="12" t="s">
        <v>96</v>
      </c>
      <c r="E25" s="10" t="s">
        <v>46</v>
      </c>
      <c r="F25" s="89" t="s">
        <v>199</v>
      </c>
      <c r="G25" s="13" t="str">
        <f>DersHavuzu3[[#This Row],[Kod]] &amp; " " &amp; DersHavuzu3[[#This Row],[Ders Adı]]&amp; " "&amp;DersHavuzu3[[#This Row],[Şube]]&amp;" "&amp;DersHavuzu3[[#This Row],[İşleme]]</f>
        <v xml:space="preserve">MMM 3505 Fiziksel Metalurji 2. Şube </v>
      </c>
    </row>
    <row r="26" spans="1:7" x14ac:dyDescent="0.25">
      <c r="A26" s="10">
        <v>3</v>
      </c>
      <c r="B26" s="11" t="s">
        <v>95</v>
      </c>
      <c r="C26" s="12" t="s">
        <v>96</v>
      </c>
      <c r="E26" s="10" t="s">
        <v>46</v>
      </c>
      <c r="F26" s="89" t="s">
        <v>199</v>
      </c>
      <c r="G26" s="13" t="str">
        <f>DersHavuzu3[[#This Row],[Kod]] &amp; " " &amp; DersHavuzu3[[#This Row],[Ders Adı]]&amp; " "&amp;DersHavuzu3[[#This Row],[Şube]]&amp;" "&amp;DersHavuzu3[[#This Row],[İşleme]]</f>
        <v xml:space="preserve">MMM 3505 Fiziksel Metalurji 2. Şube </v>
      </c>
    </row>
    <row r="27" spans="1:7" x14ac:dyDescent="0.25">
      <c r="A27" s="10">
        <v>3</v>
      </c>
      <c r="B27" s="11" t="s">
        <v>95</v>
      </c>
      <c r="C27" s="12" t="s">
        <v>96</v>
      </c>
      <c r="E27" s="10" t="s">
        <v>46</v>
      </c>
      <c r="F27" s="89" t="s">
        <v>199</v>
      </c>
      <c r="G27" s="13" t="str">
        <f>DersHavuzu3[[#This Row],[Kod]] &amp; " " &amp; DersHavuzu3[[#This Row],[Ders Adı]]&amp; " "&amp;DersHavuzu3[[#This Row],[Şube]]&amp;" "&amp;DersHavuzu3[[#This Row],[İşleme]]</f>
        <v xml:space="preserve">MMM 3505 Fiziksel Metalurji 2. Şube </v>
      </c>
    </row>
    <row r="28" spans="1:7" x14ac:dyDescent="0.25">
      <c r="A28" s="10">
        <v>3</v>
      </c>
      <c r="B28" s="11" t="s">
        <v>97</v>
      </c>
      <c r="C28" s="12" t="s">
        <v>98</v>
      </c>
      <c r="E28" s="10" t="s">
        <v>45</v>
      </c>
      <c r="F28" s="89" t="s">
        <v>199</v>
      </c>
      <c r="G28" s="13" t="str">
        <f>DersHavuzu3[[#This Row],[Kod]] &amp; " " &amp; DersHavuzu3[[#This Row],[Ders Adı]]&amp; " "&amp;DersHavuzu3[[#This Row],[Şube]]&amp;" "&amp;DersHavuzu3[[#This Row],[İşleme]]</f>
        <v xml:space="preserve">MME 3515 Phase Diagrams  1. Şube </v>
      </c>
    </row>
    <row r="29" spans="1:7" x14ac:dyDescent="0.25">
      <c r="A29" s="10">
        <v>3</v>
      </c>
      <c r="B29" s="11" t="s">
        <v>97</v>
      </c>
      <c r="C29" s="12" t="s">
        <v>98</v>
      </c>
      <c r="E29" s="10" t="s">
        <v>45</v>
      </c>
      <c r="F29" s="89" t="s">
        <v>199</v>
      </c>
      <c r="G29" s="13" t="str">
        <f>DersHavuzu3[[#This Row],[Kod]] &amp; " " &amp; DersHavuzu3[[#This Row],[Ders Adı]]&amp; " "&amp;DersHavuzu3[[#This Row],[Şube]]&amp;" "&amp;DersHavuzu3[[#This Row],[İşleme]]</f>
        <v xml:space="preserve">MME 3515 Phase Diagrams  1. Şube </v>
      </c>
    </row>
    <row r="30" spans="1:7" x14ac:dyDescent="0.25">
      <c r="A30" s="10">
        <v>3</v>
      </c>
      <c r="B30" s="11" t="s">
        <v>97</v>
      </c>
      <c r="C30" s="12" t="s">
        <v>98</v>
      </c>
      <c r="E30" s="10" t="s">
        <v>45</v>
      </c>
      <c r="F30" s="89" t="s">
        <v>199</v>
      </c>
      <c r="G30" s="13" t="str">
        <f>DersHavuzu3[[#This Row],[Kod]] &amp; " " &amp; DersHavuzu3[[#This Row],[Ders Adı]]&amp; " "&amp;DersHavuzu3[[#This Row],[Şube]]&amp;" "&amp;DersHavuzu3[[#This Row],[İşleme]]</f>
        <v xml:space="preserve">MME 3515 Phase Diagrams  1. Şube </v>
      </c>
    </row>
    <row r="31" spans="1:7" x14ac:dyDescent="0.25">
      <c r="A31" s="10">
        <v>3</v>
      </c>
      <c r="B31" s="11" t="s">
        <v>97</v>
      </c>
      <c r="C31" s="12" t="s">
        <v>98</v>
      </c>
      <c r="E31" s="10" t="s">
        <v>46</v>
      </c>
      <c r="F31" s="89" t="s">
        <v>199</v>
      </c>
      <c r="G31" s="13" t="str">
        <f>DersHavuzu3[[#This Row],[Kod]] &amp; " " &amp; DersHavuzu3[[#This Row],[Ders Adı]]&amp; " "&amp;DersHavuzu3[[#This Row],[Şube]]&amp;" "&amp;DersHavuzu3[[#This Row],[İşleme]]</f>
        <v xml:space="preserve">MME 3515 Phase Diagrams  2. Şube </v>
      </c>
    </row>
    <row r="32" spans="1:7" x14ac:dyDescent="0.25">
      <c r="A32" s="10">
        <v>3</v>
      </c>
      <c r="B32" s="11" t="s">
        <v>97</v>
      </c>
      <c r="C32" s="12" t="s">
        <v>98</v>
      </c>
      <c r="E32" s="10" t="s">
        <v>46</v>
      </c>
      <c r="F32" s="89" t="s">
        <v>199</v>
      </c>
      <c r="G32" s="13" t="str">
        <f>DersHavuzu3[[#This Row],[Kod]] &amp; " " &amp; DersHavuzu3[[#This Row],[Ders Adı]]&amp; " "&amp;DersHavuzu3[[#This Row],[Şube]]&amp;" "&amp;DersHavuzu3[[#This Row],[İşleme]]</f>
        <v xml:space="preserve">MME 3515 Phase Diagrams  2. Şube </v>
      </c>
    </row>
    <row r="33" spans="1:7" x14ac:dyDescent="0.25">
      <c r="A33" s="10">
        <v>3</v>
      </c>
      <c r="B33" s="11" t="s">
        <v>97</v>
      </c>
      <c r="C33" s="12" t="s">
        <v>98</v>
      </c>
      <c r="E33" s="10" t="s">
        <v>46</v>
      </c>
      <c r="F33" s="89" t="s">
        <v>199</v>
      </c>
      <c r="G33" s="13" t="str">
        <f>DersHavuzu3[[#This Row],[Kod]] &amp; " " &amp; DersHavuzu3[[#This Row],[Ders Adı]]&amp; " "&amp;DersHavuzu3[[#This Row],[Şube]]&amp;" "&amp;DersHavuzu3[[#This Row],[İşleme]]</f>
        <v xml:space="preserve">MME 3515 Phase Diagrams  2. Şube </v>
      </c>
    </row>
    <row r="34" spans="1:7" x14ac:dyDescent="0.25">
      <c r="A34" s="10">
        <v>3</v>
      </c>
      <c r="B34" s="11" t="s">
        <v>99</v>
      </c>
      <c r="C34" s="12" t="s">
        <v>100</v>
      </c>
      <c r="F34" s="89" t="s">
        <v>199</v>
      </c>
      <c r="G34" s="13" t="str">
        <f>DersHavuzu3[[#This Row],[Kod]] &amp; " " &amp; DersHavuzu3[[#This Row],[Ders Adı]]&amp; " "&amp;DersHavuzu3[[#This Row],[Şube]]&amp;" "&amp;DersHavuzu3[[#This Row],[İşleme]]</f>
        <v xml:space="preserve">İSG 4001 İş Sağlığı ve Güvenliği I  </v>
      </c>
    </row>
    <row r="35" spans="1:7" x14ac:dyDescent="0.25">
      <c r="A35" s="10">
        <v>3</v>
      </c>
      <c r="B35" s="11" t="s">
        <v>99</v>
      </c>
      <c r="C35" s="12" t="s">
        <v>100</v>
      </c>
      <c r="F35" s="89" t="s">
        <v>199</v>
      </c>
      <c r="G35" s="13" t="str">
        <f>DersHavuzu3[[#This Row],[Kod]] &amp; " " &amp; DersHavuzu3[[#This Row],[Ders Adı]]&amp; " "&amp;DersHavuzu3[[#This Row],[Şube]]&amp;" "&amp;DersHavuzu3[[#This Row],[İşleme]]</f>
        <v xml:space="preserve">İSG 4001 İş Sağlığı ve Güvenliği I  </v>
      </c>
    </row>
    <row r="36" spans="1:7" x14ac:dyDescent="0.25">
      <c r="A36" s="10">
        <v>3</v>
      </c>
      <c r="C36" s="12"/>
      <c r="G36" s="13" t="str">
        <f>DersHavuzu3[[#This Row],[Kod]] &amp; " " &amp; DersHavuzu3[[#This Row],[Ders Adı]]&amp; " "&amp;DersHavuzu3[[#This Row],[Şube]]&amp;" "&amp;DersHavuzu3[[#This Row],[İşleme]]</f>
        <v xml:space="preserve">   </v>
      </c>
    </row>
    <row r="37" spans="1:7" x14ac:dyDescent="0.25">
      <c r="A37" s="10">
        <v>3</v>
      </c>
      <c r="B37" s="11"/>
      <c r="C37" s="11"/>
      <c r="G37" s="13" t="str">
        <f>DersHavuzu3[[#This Row],[Kod]] &amp; " " &amp; DersHavuzu3[[#This Row],[Ders Adı]]&amp; " "&amp;DersHavuzu3[[#This Row],[Şube]]&amp;" "&amp;DersHavuzu3[[#This Row],[İşleme]]</f>
        <v xml:space="preserve">   </v>
      </c>
    </row>
    <row r="38" spans="1:7" x14ac:dyDescent="0.25">
      <c r="A38" s="10">
        <v>3</v>
      </c>
      <c r="B38" s="11"/>
      <c r="C38" s="11"/>
      <c r="G38" s="13" t="str">
        <f>DersHavuzu3[[#This Row],[Kod]] &amp; " " &amp; DersHavuzu3[[#This Row],[Ders Adı]]&amp; " "&amp;DersHavuzu3[[#This Row],[Şube]]&amp;" "&amp;DersHavuzu3[[#This Row],[İşleme]]</f>
        <v xml:space="preserve">   </v>
      </c>
    </row>
    <row r="39" spans="1:7" x14ac:dyDescent="0.25">
      <c r="A39" s="10">
        <v>3</v>
      </c>
      <c r="B39" s="11"/>
      <c r="C39" s="11"/>
      <c r="G39" s="13" t="str">
        <f>DersHavuzu3[[#This Row],[Kod]] &amp; " " &amp; DersHavuzu3[[#This Row],[Ders Adı]]&amp; " "&amp;DersHavuzu3[[#This Row],[Şube]]&amp;" "&amp;DersHavuzu3[[#This Row],[İşleme]]</f>
        <v xml:space="preserve">   </v>
      </c>
    </row>
    <row r="40" spans="1:7" x14ac:dyDescent="0.25">
      <c r="B40" s="11"/>
      <c r="C40" s="11"/>
      <c r="G40" s="13"/>
    </row>
    <row r="41" spans="1:7" x14ac:dyDescent="0.25">
      <c r="B41" s="11"/>
      <c r="C41" s="11"/>
      <c r="G41" s="13"/>
    </row>
    <row r="42" spans="1:7" x14ac:dyDescent="0.25">
      <c r="B42" s="11"/>
      <c r="C42" s="11"/>
      <c r="G42" s="13"/>
    </row>
    <row r="43" spans="1:7" x14ac:dyDescent="0.25">
      <c r="B43" s="11"/>
      <c r="C43" s="11"/>
      <c r="G43" s="13"/>
    </row>
    <row r="44" spans="1:7" x14ac:dyDescent="0.25">
      <c r="B44" s="11"/>
      <c r="C44" s="11"/>
      <c r="G44" s="13"/>
    </row>
    <row r="45" spans="1:7" x14ac:dyDescent="0.25">
      <c r="B45" s="11"/>
      <c r="C45" s="11"/>
      <c r="G45" s="13"/>
    </row>
    <row r="46" spans="1:7" x14ac:dyDescent="0.25">
      <c r="B46" s="11"/>
      <c r="C46" s="11"/>
      <c r="G46" s="13"/>
    </row>
    <row r="55" spans="7:7" x14ac:dyDescent="0.25">
      <c r="G55" s="13"/>
    </row>
    <row r="56" spans="7:7" x14ac:dyDescent="0.25">
      <c r="G56" s="13"/>
    </row>
  </sheetData>
  <phoneticPr fontId="9" type="noConversion"/>
  <pageMargins left="0.7" right="0.7" top="0.75" bottom="0.75" header="0.3" footer="0.3"/>
  <pageSetup paperSize="9" orientation="portrait" horizont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0"/>
  <sheetViews>
    <sheetView topLeftCell="A4" workbookViewId="0">
      <selection activeCell="F4" sqref="F4:F53"/>
    </sheetView>
  </sheetViews>
  <sheetFormatPr defaultRowHeight="15" x14ac:dyDescent="0.25"/>
  <cols>
    <col min="1" max="1" width="9.140625" style="10"/>
    <col min="2" max="2" width="10.5703125" style="10" bestFit="1" customWidth="1"/>
    <col min="3" max="3" width="34.5703125" style="10" bestFit="1" customWidth="1"/>
    <col min="4" max="4" width="9.140625" style="10" customWidth="1"/>
    <col min="5" max="5" width="9.140625" style="10" bestFit="1" customWidth="1"/>
    <col min="6" max="6" width="24.28515625" style="10" bestFit="1" customWidth="1"/>
    <col min="7" max="7" width="59.28515625" style="10" bestFit="1" customWidth="1"/>
    <col min="8" max="8" width="9.140625" style="10"/>
    <col min="9" max="9" width="52.140625" style="10" bestFit="1" customWidth="1"/>
    <col min="10" max="14" width="9.140625" style="10"/>
    <col min="15" max="15" width="42.28515625" style="10" bestFit="1" customWidth="1"/>
    <col min="16" max="17" width="9.140625" style="10"/>
    <col min="18" max="18" width="9.85546875" style="10" bestFit="1" customWidth="1"/>
    <col min="19" max="19" width="34.85546875" style="10" bestFit="1" customWidth="1"/>
    <col min="20" max="20" width="10.140625" style="10" bestFit="1" customWidth="1"/>
    <col min="21" max="22" width="2" style="10" bestFit="1" customWidth="1"/>
    <col min="23" max="23" width="40.5703125" style="10" bestFit="1" customWidth="1"/>
    <col min="24" max="16384" width="9.140625" style="10"/>
  </cols>
  <sheetData>
    <row r="1" spans="1:24" x14ac:dyDescent="0.25">
      <c r="A1" s="10" t="s">
        <v>52</v>
      </c>
      <c r="B1" s="10" t="s">
        <v>53</v>
      </c>
      <c r="C1" s="10" t="s">
        <v>57</v>
      </c>
      <c r="D1" s="10" t="s">
        <v>54</v>
      </c>
      <c r="E1" s="10" t="s">
        <v>55</v>
      </c>
      <c r="F1" s="10" t="s">
        <v>56</v>
      </c>
      <c r="G1" s="10" t="s">
        <v>51</v>
      </c>
    </row>
    <row r="2" spans="1:24" x14ac:dyDescent="0.25">
      <c r="A2" s="10">
        <v>4</v>
      </c>
      <c r="B2" s="11" t="s">
        <v>112</v>
      </c>
      <c r="C2" s="12" t="s">
        <v>113</v>
      </c>
      <c r="F2" s="10" t="s">
        <v>26</v>
      </c>
      <c r="G2" s="10" t="str">
        <f>DersHavuzu4[[#This Row],[Kod]] &amp; " " &amp; DersHavuzu4[[#This Row],[Ders Adı]]&amp; " "&amp;DersHavuzu4[[#This Row],[Şube]]&amp;" "&amp;DersHavuzu4[[#This Row],[İşleme]]</f>
        <v xml:space="preserve">MMM 4709 Bitirme Projesi Hazırlık  </v>
      </c>
      <c r="I2" s="10" t="str" cm="1">
        <f t="array" ref="I2">_xlfn._xlws.FILTER(DersHavuzu4[Sütun1], (DersHavuzu4[Sınıf]=4) * (COUNTIF(Sayfa1!O3:R86, DersHavuzu4[Sütun1])=0), "Ders Kalmadı")</f>
        <v>Ders Kalmadı</v>
      </c>
    </row>
    <row r="3" spans="1:24" x14ac:dyDescent="0.25">
      <c r="A3" s="10">
        <v>4</v>
      </c>
      <c r="B3" s="11" t="s">
        <v>114</v>
      </c>
      <c r="C3" s="12" t="s">
        <v>115</v>
      </c>
      <c r="F3" s="10" t="s">
        <v>25</v>
      </c>
      <c r="G3" s="10" t="str">
        <f>DersHavuzu4[[#This Row],[Kod]] &amp; " " &amp; DersHavuzu4[[#This Row],[Ders Adı]]&amp; " "&amp;DersHavuzu4[[#This Row],[Şube]]&amp;" "&amp;DersHavuzu4[[#This Row],[İşleme]]</f>
        <v xml:space="preserve">MMM 4098 Bitirme Projesi  </v>
      </c>
    </row>
    <row r="4" spans="1:24" x14ac:dyDescent="0.25">
      <c r="A4" s="10">
        <v>4</v>
      </c>
      <c r="B4" s="11" t="s">
        <v>116</v>
      </c>
      <c r="C4" s="12" t="s">
        <v>117</v>
      </c>
      <c r="D4" s="10" t="s">
        <v>42</v>
      </c>
      <c r="E4" s="10" t="s">
        <v>45</v>
      </c>
      <c r="F4" s="89" t="s">
        <v>199</v>
      </c>
      <c r="G4" s="10" t="str">
        <f>DersHavuzu4[[#This Row],[Kod]] &amp; " " &amp; DersHavuzu4[[#This Row],[Ders Adı]]&amp; " "&amp;DersHavuzu4[[#This Row],[Şube]]&amp;" "&amp;DersHavuzu4[[#This Row],[İşleme]]</f>
        <v>MMM 4711 Tasarım ve Malzeme Seçimi 1. Şube (Teo)</v>
      </c>
      <c r="X4" s="10">
        <v>40</v>
      </c>
    </row>
    <row r="5" spans="1:24" x14ac:dyDescent="0.25">
      <c r="A5" s="10">
        <v>4</v>
      </c>
      <c r="B5" s="11" t="s">
        <v>116</v>
      </c>
      <c r="C5" s="12" t="s">
        <v>117</v>
      </c>
      <c r="D5" s="10" t="s">
        <v>42</v>
      </c>
      <c r="E5" s="10" t="s">
        <v>45</v>
      </c>
      <c r="F5" s="89" t="s">
        <v>199</v>
      </c>
      <c r="G5" s="13" t="str">
        <f>DersHavuzu4[[#This Row],[Kod]] &amp; " " &amp; DersHavuzu4[[#This Row],[Ders Adı]]&amp; " "&amp;DersHavuzu4[[#This Row],[Şube]]&amp;" "&amp;DersHavuzu4[[#This Row],[İşleme]]</f>
        <v>MMM 4711 Tasarım ve Malzeme Seçimi 1. Şube (Teo)</v>
      </c>
    </row>
    <row r="6" spans="1:24" x14ac:dyDescent="0.25">
      <c r="A6" s="10">
        <v>4</v>
      </c>
      <c r="B6" s="11" t="s">
        <v>116</v>
      </c>
      <c r="C6" s="12" t="s">
        <v>117</v>
      </c>
      <c r="D6" s="10" t="s">
        <v>44</v>
      </c>
      <c r="E6" s="10" t="s">
        <v>45</v>
      </c>
      <c r="F6" s="89" t="s">
        <v>199</v>
      </c>
      <c r="G6" s="10" t="str">
        <f>DersHavuzu4[[#This Row],[Kod]] &amp; " " &amp; DersHavuzu4[[#This Row],[Ders Adı]]&amp; " "&amp;DersHavuzu4[[#This Row],[Şube]]&amp;" "&amp;DersHavuzu4[[#This Row],[İşleme]]</f>
        <v>MMM 4711 Tasarım ve Malzeme Seçimi 1. Şube (Uyg)</v>
      </c>
    </row>
    <row r="7" spans="1:24" x14ac:dyDescent="0.25">
      <c r="A7" s="10">
        <v>4</v>
      </c>
      <c r="B7" s="11" t="s">
        <v>116</v>
      </c>
      <c r="C7" s="12" t="s">
        <v>117</v>
      </c>
      <c r="D7" s="10" t="s">
        <v>44</v>
      </c>
      <c r="E7" s="10" t="s">
        <v>45</v>
      </c>
      <c r="F7" s="89" t="s">
        <v>199</v>
      </c>
      <c r="G7" s="13" t="str">
        <f>DersHavuzu4[[#This Row],[Kod]] &amp; " " &amp; DersHavuzu4[[#This Row],[Ders Adı]]&amp; " "&amp;DersHavuzu4[[#This Row],[Şube]]&amp;" "&amp;DersHavuzu4[[#This Row],[İşleme]]</f>
        <v>MMM 4711 Tasarım ve Malzeme Seçimi 1. Şube (Uyg)</v>
      </c>
    </row>
    <row r="8" spans="1:24" ht="15" customHeight="1" x14ac:dyDescent="0.25">
      <c r="A8" s="10">
        <v>4</v>
      </c>
      <c r="B8" s="11" t="s">
        <v>116</v>
      </c>
      <c r="C8" s="12" t="s">
        <v>117</v>
      </c>
      <c r="D8" s="10" t="s">
        <v>42</v>
      </c>
      <c r="E8" s="10" t="s">
        <v>46</v>
      </c>
      <c r="F8" s="89" t="s">
        <v>199</v>
      </c>
      <c r="G8" s="10" t="str">
        <f>DersHavuzu4[[#This Row],[Kod]] &amp; " " &amp; DersHavuzu4[[#This Row],[Ders Adı]]&amp; " "&amp;DersHavuzu4[[#This Row],[Şube]]&amp;" "&amp;DersHavuzu4[[#This Row],[İşleme]]</f>
        <v>MMM 4711 Tasarım ve Malzeme Seçimi 2. Şube (Teo)</v>
      </c>
    </row>
    <row r="9" spans="1:24" ht="15" customHeight="1" x14ac:dyDescent="0.25">
      <c r="A9" s="10">
        <v>4</v>
      </c>
      <c r="B9" s="11" t="s">
        <v>116</v>
      </c>
      <c r="C9" s="12" t="s">
        <v>117</v>
      </c>
      <c r="D9" s="10" t="s">
        <v>42</v>
      </c>
      <c r="E9" s="10" t="s">
        <v>46</v>
      </c>
      <c r="F9" s="89" t="s">
        <v>199</v>
      </c>
      <c r="G9" s="13" t="str">
        <f>DersHavuzu4[[#This Row],[Kod]] &amp; " " &amp; DersHavuzu4[[#This Row],[Ders Adı]]&amp; " "&amp;DersHavuzu4[[#This Row],[Şube]]&amp;" "&amp;DersHavuzu4[[#This Row],[İşleme]]</f>
        <v>MMM 4711 Tasarım ve Malzeme Seçimi 2. Şube (Teo)</v>
      </c>
    </row>
    <row r="10" spans="1:24" x14ac:dyDescent="0.25">
      <c r="A10" s="10">
        <v>4</v>
      </c>
      <c r="B10" s="11" t="s">
        <v>116</v>
      </c>
      <c r="C10" s="12" t="s">
        <v>117</v>
      </c>
      <c r="D10" s="10" t="s">
        <v>44</v>
      </c>
      <c r="E10" s="10" t="s">
        <v>46</v>
      </c>
      <c r="F10" s="89" t="s">
        <v>199</v>
      </c>
      <c r="G10" s="10" t="str">
        <f>DersHavuzu4[[#This Row],[Kod]] &amp; " " &amp; DersHavuzu4[[#This Row],[Ders Adı]]&amp; " "&amp;DersHavuzu4[[#This Row],[Şube]]&amp;" "&amp;DersHavuzu4[[#This Row],[İşleme]]</f>
        <v>MMM 4711 Tasarım ve Malzeme Seçimi 2. Şube (Uyg)</v>
      </c>
    </row>
    <row r="11" spans="1:24" x14ac:dyDescent="0.25">
      <c r="A11" s="10">
        <v>4</v>
      </c>
      <c r="B11" s="11" t="s">
        <v>116</v>
      </c>
      <c r="C11" s="12" t="s">
        <v>117</v>
      </c>
      <c r="D11" s="10" t="s">
        <v>44</v>
      </c>
      <c r="E11" s="10" t="s">
        <v>46</v>
      </c>
      <c r="F11" s="89" t="s">
        <v>199</v>
      </c>
      <c r="G11" s="13" t="str">
        <f>DersHavuzu4[[#This Row],[Kod]] &amp; " " &amp; DersHavuzu4[[#This Row],[Ders Adı]]&amp; " "&amp;DersHavuzu4[[#This Row],[Şube]]&amp;" "&amp;DersHavuzu4[[#This Row],[İşleme]]</f>
        <v>MMM 4711 Tasarım ve Malzeme Seçimi 2. Şube (Uyg)</v>
      </c>
    </row>
    <row r="12" spans="1:24" x14ac:dyDescent="0.25">
      <c r="A12" s="10">
        <v>4</v>
      </c>
      <c r="B12" s="11" t="s">
        <v>118</v>
      </c>
      <c r="C12" s="12" t="s">
        <v>119</v>
      </c>
      <c r="F12" s="89" t="s">
        <v>199</v>
      </c>
      <c r="G12" s="10" t="str">
        <f>DersHavuzu4[[#This Row],[Kod]] &amp; " " &amp; DersHavuzu4[[#This Row],[Ders Adı]]&amp; " "&amp;DersHavuzu4[[#This Row],[Şube]]&amp;" "&amp;DersHavuzu4[[#This Row],[İşleme]]</f>
        <v xml:space="preserve">END 3604  Mühendislik Ekonomisi  </v>
      </c>
    </row>
    <row r="13" spans="1:24" x14ac:dyDescent="0.25">
      <c r="A13" s="10">
        <v>4</v>
      </c>
      <c r="B13" s="11" t="s">
        <v>118</v>
      </c>
      <c r="C13" s="12" t="s">
        <v>119</v>
      </c>
      <c r="F13" s="89" t="s">
        <v>199</v>
      </c>
      <c r="G13" s="10" t="str">
        <f>DersHavuzu4[[#This Row],[Kod]] &amp; " " &amp; DersHavuzu4[[#This Row],[Ders Adı]]&amp; " "&amp;DersHavuzu4[[#This Row],[Şube]]&amp;" "&amp;DersHavuzu4[[#This Row],[İşleme]]</f>
        <v xml:space="preserve">END 3604  Mühendislik Ekonomisi  </v>
      </c>
    </row>
    <row r="14" spans="1:24" x14ac:dyDescent="0.25">
      <c r="A14" s="10">
        <v>4</v>
      </c>
      <c r="B14" s="11" t="s">
        <v>118</v>
      </c>
      <c r="C14" s="12" t="s">
        <v>119</v>
      </c>
      <c r="F14" s="89" t="s">
        <v>199</v>
      </c>
      <c r="G14" s="10" t="str">
        <f>DersHavuzu4[[#This Row],[Kod]] &amp; " " &amp; DersHavuzu4[[#This Row],[Ders Adı]]&amp; " "&amp;DersHavuzu4[[#This Row],[Şube]]&amp;" "&amp;DersHavuzu4[[#This Row],[İşleme]]</f>
        <v xml:space="preserve">END 3604  Mühendislik Ekonomisi  </v>
      </c>
    </row>
    <row r="15" spans="1:24" x14ac:dyDescent="0.25">
      <c r="A15" s="10">
        <v>4</v>
      </c>
      <c r="B15" s="11" t="s">
        <v>120</v>
      </c>
      <c r="C15" s="12" t="s">
        <v>121</v>
      </c>
      <c r="F15" s="89" t="s">
        <v>199</v>
      </c>
      <c r="G15" s="13" t="str">
        <f>DersHavuzu4[[#This Row],[Kod]] &amp; " " &amp; DersHavuzu4[[#This Row],[Ders Adı]]&amp; " "&amp;DersHavuzu4[[#This Row],[Şube]]&amp;" "&amp;DersHavuzu4[[#This Row],[İşleme]]</f>
        <v xml:space="preserve">MMM 4021 Kaynak Metalurjisi  </v>
      </c>
    </row>
    <row r="16" spans="1:24" x14ac:dyDescent="0.25">
      <c r="A16" s="10">
        <v>4</v>
      </c>
      <c r="B16" s="11" t="s">
        <v>120</v>
      </c>
      <c r="C16" s="12" t="s">
        <v>121</v>
      </c>
      <c r="F16" s="89" t="s">
        <v>199</v>
      </c>
      <c r="G16" s="13" t="str">
        <f>DersHavuzu4[[#This Row],[Kod]] &amp; " " &amp; DersHavuzu4[[#This Row],[Ders Adı]]&amp; " "&amp;DersHavuzu4[[#This Row],[Şube]]&amp;" "&amp;DersHavuzu4[[#This Row],[İşleme]]</f>
        <v xml:space="preserve">MMM 4021 Kaynak Metalurjisi  </v>
      </c>
    </row>
    <row r="17" spans="1:7" x14ac:dyDescent="0.25">
      <c r="A17" s="10">
        <v>4</v>
      </c>
      <c r="B17" s="11" t="s">
        <v>120</v>
      </c>
      <c r="C17" s="12" t="s">
        <v>121</v>
      </c>
      <c r="F17" s="89" t="s">
        <v>199</v>
      </c>
      <c r="G17" s="13" t="str">
        <f>DersHavuzu4[[#This Row],[Kod]] &amp; " " &amp; DersHavuzu4[[#This Row],[Ders Adı]]&amp; " "&amp;DersHavuzu4[[#This Row],[Şube]]&amp;" "&amp;DersHavuzu4[[#This Row],[İşleme]]</f>
        <v xml:space="preserve">MMM 4021 Kaynak Metalurjisi  </v>
      </c>
    </row>
    <row r="18" spans="1:7" x14ac:dyDescent="0.25">
      <c r="A18" s="10">
        <v>4</v>
      </c>
      <c r="B18" s="11" t="s">
        <v>123</v>
      </c>
      <c r="C18" s="12" t="s">
        <v>122</v>
      </c>
      <c r="F18" s="89" t="s">
        <v>199</v>
      </c>
      <c r="G18" s="13" t="str">
        <f>DersHavuzu4[[#This Row],[Kod]] &amp; " " &amp; DersHavuzu4[[#This Row],[Ders Adı]]&amp; " "&amp;DersHavuzu4[[#This Row],[Şube]]&amp;" "&amp;DersHavuzu4[[#This Row],[İşleme]]</f>
        <v xml:space="preserve">MMM 4032 Kristallografi  </v>
      </c>
    </row>
    <row r="19" spans="1:7" x14ac:dyDescent="0.25">
      <c r="A19" s="10">
        <v>4</v>
      </c>
      <c r="B19" s="11" t="s">
        <v>123</v>
      </c>
      <c r="C19" s="12" t="s">
        <v>122</v>
      </c>
      <c r="F19" s="89" t="s">
        <v>199</v>
      </c>
      <c r="G19" s="13" t="str">
        <f>DersHavuzu4[[#This Row],[Kod]] &amp; " " &amp; DersHavuzu4[[#This Row],[Ders Adı]]&amp; " "&amp;DersHavuzu4[[#This Row],[Şube]]&amp;" "&amp;DersHavuzu4[[#This Row],[İşleme]]</f>
        <v xml:space="preserve">MMM 4032 Kristallografi  </v>
      </c>
    </row>
    <row r="20" spans="1:7" x14ac:dyDescent="0.25">
      <c r="A20" s="10">
        <v>4</v>
      </c>
      <c r="B20" s="11" t="s">
        <v>123</v>
      </c>
      <c r="C20" s="12" t="s">
        <v>122</v>
      </c>
      <c r="F20" s="89" t="s">
        <v>199</v>
      </c>
      <c r="G20" s="13" t="str">
        <f>DersHavuzu4[[#This Row],[Kod]] &amp; " " &amp; DersHavuzu4[[#This Row],[Ders Adı]]&amp; " "&amp;DersHavuzu4[[#This Row],[Şube]]&amp;" "&amp;DersHavuzu4[[#This Row],[İşleme]]</f>
        <v xml:space="preserve">MMM 4032 Kristallografi  </v>
      </c>
    </row>
    <row r="21" spans="1:7" x14ac:dyDescent="0.25">
      <c r="A21" s="10">
        <v>4</v>
      </c>
      <c r="B21" s="11" t="s">
        <v>125</v>
      </c>
      <c r="C21" s="12" t="s">
        <v>124</v>
      </c>
      <c r="F21" s="89" t="s">
        <v>199</v>
      </c>
      <c r="G21" s="13" t="str">
        <f>DersHavuzu4[[#This Row],[Kod]] &amp; " " &amp; DersHavuzu4[[#This Row],[Ders Adı]]&amp; " "&amp;DersHavuzu4[[#This Row],[Şube]]&amp;" "&amp;DersHavuzu4[[#This Row],[İşleme]]</f>
        <v xml:space="preserve">MMM 4040 Elektronik ve Magnetik Seramik  </v>
      </c>
    </row>
    <row r="22" spans="1:7" x14ac:dyDescent="0.25">
      <c r="A22" s="10">
        <v>4</v>
      </c>
      <c r="B22" s="11" t="s">
        <v>125</v>
      </c>
      <c r="C22" s="12" t="s">
        <v>124</v>
      </c>
      <c r="F22" s="89" t="s">
        <v>199</v>
      </c>
      <c r="G22" s="13" t="str">
        <f>DersHavuzu4[[#This Row],[Kod]] &amp; " " &amp; DersHavuzu4[[#This Row],[Ders Adı]]&amp; " "&amp;DersHavuzu4[[#This Row],[Şube]]&amp;" "&amp;DersHavuzu4[[#This Row],[İşleme]]</f>
        <v xml:space="preserve">MMM 4040 Elektronik ve Magnetik Seramik  </v>
      </c>
    </row>
    <row r="23" spans="1:7" x14ac:dyDescent="0.25">
      <c r="A23" s="10">
        <v>4</v>
      </c>
      <c r="B23" s="11" t="s">
        <v>125</v>
      </c>
      <c r="C23" s="12" t="s">
        <v>124</v>
      </c>
      <c r="F23" s="89" t="s">
        <v>199</v>
      </c>
      <c r="G23" s="13" t="str">
        <f>DersHavuzu4[[#This Row],[Kod]] &amp; " " &amp; DersHavuzu4[[#This Row],[Ders Adı]]&amp; " "&amp;DersHavuzu4[[#This Row],[Şube]]&amp;" "&amp;DersHavuzu4[[#This Row],[İşleme]]</f>
        <v xml:space="preserve">MMM 4040 Elektronik ve Magnetik Seramik  </v>
      </c>
    </row>
    <row r="24" spans="1:7" x14ac:dyDescent="0.25">
      <c r="A24" s="10">
        <v>4</v>
      </c>
      <c r="B24" s="11" t="s">
        <v>126</v>
      </c>
      <c r="C24" s="12" t="s">
        <v>127</v>
      </c>
      <c r="F24" s="89" t="s">
        <v>199</v>
      </c>
      <c r="G24" s="13" t="str">
        <f>DersHavuzu4[[#This Row],[Kod]] &amp; " " &amp; DersHavuzu4[[#This Row],[Ders Adı]]&amp; " "&amp;DersHavuzu4[[#This Row],[Şube]]&amp;" "&amp;DersHavuzu4[[#This Row],[İşleme]]</f>
        <v xml:space="preserve">MME 4040 Electrıc and Magnetıc Ceramıcs  </v>
      </c>
    </row>
    <row r="25" spans="1:7" x14ac:dyDescent="0.25">
      <c r="A25" s="10">
        <v>4</v>
      </c>
      <c r="B25" s="11" t="s">
        <v>126</v>
      </c>
      <c r="C25" s="12" t="s">
        <v>127</v>
      </c>
      <c r="F25" s="89" t="s">
        <v>199</v>
      </c>
      <c r="G25" s="13" t="str">
        <f>DersHavuzu4[[#This Row],[Kod]] &amp; " " &amp; DersHavuzu4[[#This Row],[Ders Adı]]&amp; " "&amp;DersHavuzu4[[#This Row],[Şube]]&amp;" "&amp;DersHavuzu4[[#This Row],[İşleme]]</f>
        <v xml:space="preserve">MME 4040 Electrıc and Magnetıc Ceramıcs  </v>
      </c>
    </row>
    <row r="26" spans="1:7" x14ac:dyDescent="0.25">
      <c r="A26" s="10">
        <v>4</v>
      </c>
      <c r="B26" s="11" t="s">
        <v>126</v>
      </c>
      <c r="C26" s="12" t="s">
        <v>127</v>
      </c>
      <c r="F26" s="89" t="s">
        <v>199</v>
      </c>
      <c r="G26" s="13" t="str">
        <f>DersHavuzu4[[#This Row],[Kod]] &amp; " " &amp; DersHavuzu4[[#This Row],[Ders Adı]]&amp; " "&amp;DersHavuzu4[[#This Row],[Şube]]&amp;" "&amp;DersHavuzu4[[#This Row],[İşleme]]</f>
        <v xml:space="preserve">MME 4040 Electrıc and Magnetıc Ceramıcs  </v>
      </c>
    </row>
    <row r="27" spans="1:7" x14ac:dyDescent="0.25">
      <c r="A27" s="10">
        <v>4</v>
      </c>
      <c r="B27" s="11" t="s">
        <v>129</v>
      </c>
      <c r="C27" s="12" t="s">
        <v>128</v>
      </c>
      <c r="F27" s="89" t="s">
        <v>199</v>
      </c>
      <c r="G27" s="13" t="str">
        <f>DersHavuzu4[[#This Row],[Kod]] &amp; " " &amp; DersHavuzu4[[#This Row],[Ders Adı]]&amp; " "&amp;DersHavuzu4[[#This Row],[Şube]]&amp;" "&amp;DersHavuzu4[[#This Row],[İşleme]]</f>
        <v xml:space="preserve">MMM 4045 Metalik Malzemeler  </v>
      </c>
    </row>
    <row r="28" spans="1:7" x14ac:dyDescent="0.25">
      <c r="A28" s="10">
        <v>4</v>
      </c>
      <c r="B28" s="11" t="s">
        <v>129</v>
      </c>
      <c r="C28" s="12" t="s">
        <v>128</v>
      </c>
      <c r="F28" s="89" t="s">
        <v>199</v>
      </c>
      <c r="G28" s="13" t="str">
        <f>DersHavuzu4[[#This Row],[Kod]] &amp; " " &amp; DersHavuzu4[[#This Row],[Ders Adı]]&amp; " "&amp;DersHavuzu4[[#This Row],[Şube]]&amp;" "&amp;DersHavuzu4[[#This Row],[İşleme]]</f>
        <v xml:space="preserve">MMM 4045 Metalik Malzemeler  </v>
      </c>
    </row>
    <row r="29" spans="1:7" x14ac:dyDescent="0.25">
      <c r="A29" s="10">
        <v>4</v>
      </c>
      <c r="B29" s="11" t="s">
        <v>129</v>
      </c>
      <c r="C29" s="12" t="s">
        <v>128</v>
      </c>
      <c r="F29" s="89" t="s">
        <v>199</v>
      </c>
      <c r="G29" s="13" t="str">
        <f>DersHavuzu4[[#This Row],[Kod]] &amp; " " &amp; DersHavuzu4[[#This Row],[Ders Adı]]&amp; " "&amp;DersHavuzu4[[#This Row],[Şube]]&amp;" "&amp;DersHavuzu4[[#This Row],[İşleme]]</f>
        <v xml:space="preserve">MMM 4045 Metalik Malzemeler  </v>
      </c>
    </row>
    <row r="30" spans="1:7" x14ac:dyDescent="0.25">
      <c r="A30" s="10">
        <v>4</v>
      </c>
      <c r="B30" s="11" t="s">
        <v>131</v>
      </c>
      <c r="C30" s="12" t="s">
        <v>130</v>
      </c>
      <c r="F30" s="89" t="s">
        <v>199</v>
      </c>
      <c r="G30" s="13" t="str">
        <f>DersHavuzu4[[#This Row],[Kod]] &amp; " " &amp; DersHavuzu4[[#This Row],[Ders Adı]]&amp; " "&amp;DersHavuzu4[[#This Row],[Şube]]&amp;" "&amp;DersHavuzu4[[#This Row],[İşleme]]</f>
        <v xml:space="preserve">MMM 4046 Biyoseramikler  </v>
      </c>
    </row>
    <row r="31" spans="1:7" x14ac:dyDescent="0.25">
      <c r="A31" s="10">
        <v>4</v>
      </c>
      <c r="B31" s="11" t="s">
        <v>131</v>
      </c>
      <c r="C31" s="12" t="s">
        <v>130</v>
      </c>
      <c r="F31" s="89" t="s">
        <v>199</v>
      </c>
      <c r="G31" s="13" t="str">
        <f>DersHavuzu4[[#This Row],[Kod]] &amp; " " &amp; DersHavuzu4[[#This Row],[Ders Adı]]&amp; " "&amp;DersHavuzu4[[#This Row],[Şube]]&amp;" "&amp;DersHavuzu4[[#This Row],[İşleme]]</f>
        <v xml:space="preserve">MMM 4046 Biyoseramikler  </v>
      </c>
    </row>
    <row r="32" spans="1:7" x14ac:dyDescent="0.25">
      <c r="A32" s="10">
        <v>4</v>
      </c>
      <c r="B32" s="11" t="s">
        <v>131</v>
      </c>
      <c r="C32" s="12" t="s">
        <v>130</v>
      </c>
      <c r="F32" s="89" t="s">
        <v>199</v>
      </c>
      <c r="G32" s="13" t="str">
        <f>DersHavuzu4[[#This Row],[Kod]] &amp; " " &amp; DersHavuzu4[[#This Row],[Ders Adı]]&amp; " "&amp;DersHavuzu4[[#This Row],[Şube]]&amp;" "&amp;DersHavuzu4[[#This Row],[İşleme]]</f>
        <v xml:space="preserve">MMM 4046 Biyoseramikler  </v>
      </c>
    </row>
    <row r="33" spans="1:7" x14ac:dyDescent="0.25">
      <c r="A33" s="10">
        <v>4</v>
      </c>
      <c r="B33" s="11" t="s">
        <v>133</v>
      </c>
      <c r="C33" s="12" t="s">
        <v>132</v>
      </c>
      <c r="F33" s="89" t="s">
        <v>199</v>
      </c>
      <c r="G33" s="13" t="str">
        <f>DersHavuzu4[[#This Row],[Kod]] &amp; " " &amp; DersHavuzu4[[#This Row],[Ders Adı]]&amp; " "&amp;DersHavuzu4[[#This Row],[Şube]]&amp;" "&amp;DersHavuzu4[[#This Row],[İşleme]]</f>
        <v xml:space="preserve">MMM 4047 Nanomalzemeler  </v>
      </c>
    </row>
    <row r="34" spans="1:7" x14ac:dyDescent="0.25">
      <c r="A34" s="10">
        <v>4</v>
      </c>
      <c r="B34" s="11" t="s">
        <v>133</v>
      </c>
      <c r="C34" s="12" t="s">
        <v>132</v>
      </c>
      <c r="F34" s="89" t="s">
        <v>199</v>
      </c>
      <c r="G34" s="13" t="str">
        <f>DersHavuzu4[[#This Row],[Kod]] &amp; " " &amp; DersHavuzu4[[#This Row],[Ders Adı]]&amp; " "&amp;DersHavuzu4[[#This Row],[Şube]]&amp;" "&amp;DersHavuzu4[[#This Row],[İşleme]]</f>
        <v xml:space="preserve">MMM 4047 Nanomalzemeler  </v>
      </c>
    </row>
    <row r="35" spans="1:7" x14ac:dyDescent="0.25">
      <c r="A35" s="10">
        <v>4</v>
      </c>
      <c r="B35" s="11" t="s">
        <v>133</v>
      </c>
      <c r="C35" s="12" t="s">
        <v>132</v>
      </c>
      <c r="F35" s="89" t="s">
        <v>199</v>
      </c>
      <c r="G35" s="13" t="str">
        <f>DersHavuzu4[[#This Row],[Kod]] &amp; " " &amp; DersHavuzu4[[#This Row],[Ders Adı]]&amp; " "&amp;DersHavuzu4[[#This Row],[Şube]]&amp;" "&amp;DersHavuzu4[[#This Row],[İşleme]]</f>
        <v xml:space="preserve">MMM 4047 Nanomalzemeler  </v>
      </c>
    </row>
    <row r="36" spans="1:7" x14ac:dyDescent="0.25">
      <c r="A36" s="10">
        <v>4</v>
      </c>
      <c r="B36" s="11" t="s">
        <v>135</v>
      </c>
      <c r="C36" s="12" t="s">
        <v>134</v>
      </c>
      <c r="F36" s="89" t="s">
        <v>199</v>
      </c>
      <c r="G36" s="13" t="str">
        <f>DersHavuzu4[[#This Row],[Kod]] &amp; " " &amp; DersHavuzu4[[#This Row],[Ders Adı]]&amp; " "&amp;DersHavuzu4[[#This Row],[Şube]]&amp;" "&amp;DersHavuzu4[[#This Row],[İşleme]]</f>
        <v xml:space="preserve">MME 4047 Nanomaterials  </v>
      </c>
    </row>
    <row r="37" spans="1:7" x14ac:dyDescent="0.25">
      <c r="A37" s="10">
        <v>4</v>
      </c>
      <c r="B37" s="11" t="s">
        <v>135</v>
      </c>
      <c r="C37" s="12" t="s">
        <v>134</v>
      </c>
      <c r="F37" s="89" t="s">
        <v>199</v>
      </c>
      <c r="G37" s="13" t="str">
        <f>DersHavuzu4[[#This Row],[Kod]] &amp; " " &amp; DersHavuzu4[[#This Row],[Ders Adı]]&amp; " "&amp;DersHavuzu4[[#This Row],[Şube]]&amp;" "&amp;DersHavuzu4[[#This Row],[İşleme]]</f>
        <v xml:space="preserve">MME 4047 Nanomaterials  </v>
      </c>
    </row>
    <row r="38" spans="1:7" x14ac:dyDescent="0.25">
      <c r="A38" s="10">
        <v>4</v>
      </c>
      <c r="B38" s="11" t="s">
        <v>135</v>
      </c>
      <c r="C38" s="12" t="s">
        <v>134</v>
      </c>
      <c r="F38" s="89" t="s">
        <v>199</v>
      </c>
      <c r="G38" s="13" t="str">
        <f>DersHavuzu4[[#This Row],[Kod]] &amp; " " &amp; DersHavuzu4[[#This Row],[Ders Adı]]&amp; " "&amp;DersHavuzu4[[#This Row],[Şube]]&amp;" "&amp;DersHavuzu4[[#This Row],[İşleme]]</f>
        <v xml:space="preserve">MME 4047 Nanomaterials  </v>
      </c>
    </row>
    <row r="39" spans="1:7" x14ac:dyDescent="0.25">
      <c r="A39" s="10">
        <v>4</v>
      </c>
      <c r="B39" s="11" t="s">
        <v>137</v>
      </c>
      <c r="C39" s="12" t="s">
        <v>136</v>
      </c>
      <c r="F39" s="89" t="s">
        <v>199</v>
      </c>
      <c r="G39" s="13" t="str">
        <f>DersHavuzu4[[#This Row],[Kod]] &amp; " " &amp; DersHavuzu4[[#This Row],[Ders Adı]]&amp; " "&amp;DersHavuzu4[[#This Row],[Şube]]&amp;" "&amp;DersHavuzu4[[#This Row],[İşleme]]</f>
        <v xml:space="preserve">MME 4051 Failure Science  </v>
      </c>
    </row>
    <row r="40" spans="1:7" x14ac:dyDescent="0.25">
      <c r="A40" s="10">
        <v>4</v>
      </c>
      <c r="B40" s="11" t="s">
        <v>137</v>
      </c>
      <c r="C40" s="12" t="s">
        <v>136</v>
      </c>
      <c r="F40" s="89" t="s">
        <v>199</v>
      </c>
      <c r="G40" s="13" t="str">
        <f>DersHavuzu4[[#This Row],[Kod]] &amp; " " &amp; DersHavuzu4[[#This Row],[Ders Adı]]&amp; " "&amp;DersHavuzu4[[#This Row],[Şube]]&amp;" "&amp;DersHavuzu4[[#This Row],[İşleme]]</f>
        <v xml:space="preserve">MME 4051 Failure Science  </v>
      </c>
    </row>
    <row r="41" spans="1:7" x14ac:dyDescent="0.25">
      <c r="A41" s="10">
        <v>4</v>
      </c>
      <c r="B41" s="11" t="s">
        <v>137</v>
      </c>
      <c r="C41" s="12" t="s">
        <v>136</v>
      </c>
      <c r="F41" s="89" t="s">
        <v>199</v>
      </c>
      <c r="G41" s="13" t="str">
        <f>DersHavuzu4[[#This Row],[Kod]] &amp; " " &amp; DersHavuzu4[[#This Row],[Ders Adı]]&amp; " "&amp;DersHavuzu4[[#This Row],[Şube]]&amp;" "&amp;DersHavuzu4[[#This Row],[İşleme]]</f>
        <v xml:space="preserve">MME 4051 Failure Science  </v>
      </c>
    </row>
    <row r="42" spans="1:7" x14ac:dyDescent="0.25">
      <c r="A42" s="10">
        <v>4</v>
      </c>
      <c r="B42" s="11" t="s">
        <v>138</v>
      </c>
      <c r="C42" s="11" t="s">
        <v>139</v>
      </c>
      <c r="F42" s="89" t="s">
        <v>199</v>
      </c>
      <c r="G42" s="13" t="str">
        <f>DersHavuzu4[[#This Row],[Kod]] &amp; " " &amp; DersHavuzu4[[#This Row],[Ders Adı]]&amp; " "&amp;DersHavuzu4[[#This Row],[Şube]]&amp;" "&amp;DersHavuzu4[[#This Row],[İşleme]]</f>
        <v xml:space="preserve">MMM 4052 Malzeme Ve Sürdürülebilirlik  </v>
      </c>
    </row>
    <row r="43" spans="1:7" x14ac:dyDescent="0.25">
      <c r="A43" s="10">
        <v>4</v>
      </c>
      <c r="B43" s="11" t="s">
        <v>138</v>
      </c>
      <c r="C43" s="11" t="s">
        <v>139</v>
      </c>
      <c r="F43" s="89" t="s">
        <v>199</v>
      </c>
      <c r="G43" s="13" t="str">
        <f>DersHavuzu4[[#This Row],[Kod]] &amp; " " &amp; DersHavuzu4[[#This Row],[Ders Adı]]&amp; " "&amp;DersHavuzu4[[#This Row],[Şube]]&amp;" "&amp;DersHavuzu4[[#This Row],[İşleme]]</f>
        <v xml:space="preserve">MMM 4052 Malzeme Ve Sürdürülebilirlik  </v>
      </c>
    </row>
    <row r="44" spans="1:7" x14ac:dyDescent="0.25">
      <c r="A44" s="10">
        <v>4</v>
      </c>
      <c r="B44" s="11" t="s">
        <v>138</v>
      </c>
      <c r="C44" s="11" t="s">
        <v>139</v>
      </c>
      <c r="F44" s="89" t="s">
        <v>199</v>
      </c>
      <c r="G44" s="13" t="str">
        <f>DersHavuzu4[[#This Row],[Kod]] &amp; " " &amp; DersHavuzu4[[#This Row],[Ders Adı]]&amp; " "&amp;DersHavuzu4[[#This Row],[Şube]]&amp;" "&amp;DersHavuzu4[[#This Row],[İşleme]]</f>
        <v xml:space="preserve">MMM 4052 Malzeme Ve Sürdürülebilirlik  </v>
      </c>
    </row>
    <row r="45" spans="1:7" x14ac:dyDescent="0.25">
      <c r="A45" s="10">
        <v>4</v>
      </c>
      <c r="B45" s="11" t="s">
        <v>141</v>
      </c>
      <c r="C45" s="11" t="s">
        <v>140</v>
      </c>
      <c r="F45" s="89" t="s">
        <v>199</v>
      </c>
      <c r="G45" s="13" t="str">
        <f>DersHavuzu4[[#This Row],[Kod]] &amp; " " &amp; DersHavuzu4[[#This Row],[Ders Adı]]&amp; " "&amp;DersHavuzu4[[#This Row],[Şube]]&amp;" "&amp;DersHavuzu4[[#This Row],[İşleme]]</f>
        <v xml:space="preserve">MMM 4053 Yapısal Seramikler  </v>
      </c>
    </row>
    <row r="46" spans="1:7" x14ac:dyDescent="0.25">
      <c r="A46" s="10">
        <v>4</v>
      </c>
      <c r="B46" s="11" t="s">
        <v>141</v>
      </c>
      <c r="C46" s="11" t="s">
        <v>140</v>
      </c>
      <c r="F46" s="89" t="s">
        <v>199</v>
      </c>
      <c r="G46" s="13" t="str">
        <f>DersHavuzu4[[#This Row],[Kod]] &amp; " " &amp; DersHavuzu4[[#This Row],[Ders Adı]]&amp; " "&amp;DersHavuzu4[[#This Row],[Şube]]&amp;" "&amp;DersHavuzu4[[#This Row],[İşleme]]</f>
        <v xml:space="preserve">MMM 4053 Yapısal Seramikler  </v>
      </c>
    </row>
    <row r="47" spans="1:7" x14ac:dyDescent="0.25">
      <c r="A47" s="10">
        <v>4</v>
      </c>
      <c r="B47" s="11" t="s">
        <v>141</v>
      </c>
      <c r="C47" s="11" t="s">
        <v>140</v>
      </c>
      <c r="F47" s="89" t="s">
        <v>199</v>
      </c>
      <c r="G47" s="13" t="str">
        <f>DersHavuzu4[[#This Row],[Kod]] &amp; " " &amp; DersHavuzu4[[#This Row],[Ders Adı]]&amp; " "&amp;DersHavuzu4[[#This Row],[Şube]]&amp;" "&amp;DersHavuzu4[[#This Row],[İşleme]]</f>
        <v xml:space="preserve">MMM 4053 Yapısal Seramikler  </v>
      </c>
    </row>
    <row r="48" spans="1:7" x14ac:dyDescent="0.25">
      <c r="A48" s="10">
        <v>4</v>
      </c>
      <c r="B48" s="11" t="s">
        <v>143</v>
      </c>
      <c r="C48" s="11" t="s">
        <v>142</v>
      </c>
      <c r="F48" s="89" t="s">
        <v>199</v>
      </c>
      <c r="G48" s="13" t="str">
        <f>DersHavuzu4[[#This Row],[Kod]] &amp; " " &amp; DersHavuzu4[[#This Row],[Ders Adı]]&amp; " "&amp;DersHavuzu4[[#This Row],[Şube]]&amp;" "&amp;DersHavuzu4[[#This Row],[İşleme]]</f>
        <v xml:space="preserve">MME 4733 Polymer Techonology   </v>
      </c>
    </row>
    <row r="49" spans="1:7" x14ac:dyDescent="0.25">
      <c r="A49" s="10">
        <v>4</v>
      </c>
      <c r="B49" s="11" t="s">
        <v>143</v>
      </c>
      <c r="C49" s="11" t="s">
        <v>142</v>
      </c>
      <c r="F49" s="89" t="s">
        <v>199</v>
      </c>
      <c r="G49" s="13" t="str">
        <f>DersHavuzu4[[#This Row],[Kod]] &amp; " " &amp; DersHavuzu4[[#This Row],[Ders Adı]]&amp; " "&amp;DersHavuzu4[[#This Row],[Şube]]&amp;" "&amp;DersHavuzu4[[#This Row],[İşleme]]</f>
        <v xml:space="preserve">MME 4733 Polymer Techonology   </v>
      </c>
    </row>
    <row r="50" spans="1:7" x14ac:dyDescent="0.25">
      <c r="A50" s="10">
        <v>4</v>
      </c>
      <c r="B50" s="11" t="s">
        <v>143</v>
      </c>
      <c r="C50" s="11" t="s">
        <v>142</v>
      </c>
      <c r="F50" s="89" t="s">
        <v>199</v>
      </c>
      <c r="G50" s="13" t="str">
        <f>DersHavuzu4[[#This Row],[Kod]] &amp; " " &amp; DersHavuzu4[[#This Row],[Ders Adı]]&amp; " "&amp;DersHavuzu4[[#This Row],[Şube]]&amp;" "&amp;DersHavuzu4[[#This Row],[İşleme]]</f>
        <v xml:space="preserve">MME 4733 Polymer Techonology   </v>
      </c>
    </row>
    <row r="51" spans="1:7" x14ac:dyDescent="0.25">
      <c r="A51" s="10">
        <v>4</v>
      </c>
      <c r="B51" s="11" t="s">
        <v>181</v>
      </c>
      <c r="C51" s="11" t="s">
        <v>179</v>
      </c>
      <c r="F51" s="89" t="s">
        <v>199</v>
      </c>
      <c r="G51" s="13" t="str">
        <f>DersHavuzu4[[#This Row],[Kod]] &amp; " " &amp; DersHavuzu4[[#This Row],[Ders Adı]]&amp; " "&amp;DersHavuzu4[[#This Row],[Şube]]&amp;" "&amp;DersHavuzu4[[#This Row],[İşleme]]</f>
        <v xml:space="preserve">MMM 4061 Eklemeli İmalat  </v>
      </c>
    </row>
    <row r="52" spans="1:7" x14ac:dyDescent="0.25">
      <c r="A52" s="10">
        <v>4</v>
      </c>
      <c r="B52" s="11" t="s">
        <v>181</v>
      </c>
      <c r="C52" s="11" t="s">
        <v>179</v>
      </c>
      <c r="F52" s="89" t="s">
        <v>199</v>
      </c>
      <c r="G52" s="13" t="str">
        <f>DersHavuzu4[[#This Row],[Kod]] &amp; " " &amp; DersHavuzu4[[#This Row],[Ders Adı]]&amp; " "&amp;DersHavuzu4[[#This Row],[Şube]]&amp;" "&amp;DersHavuzu4[[#This Row],[İşleme]]</f>
        <v xml:space="preserve">MMM 4061 Eklemeli İmalat  </v>
      </c>
    </row>
    <row r="53" spans="1:7" x14ac:dyDescent="0.25">
      <c r="A53" s="10">
        <v>4</v>
      </c>
      <c r="B53" s="11" t="s">
        <v>181</v>
      </c>
      <c r="C53" s="11" t="s">
        <v>179</v>
      </c>
      <c r="F53" s="89" t="s">
        <v>199</v>
      </c>
      <c r="G53" s="13" t="str">
        <f>DersHavuzu4[[#This Row],[Kod]] &amp; " " &amp; DersHavuzu4[[#This Row],[Ders Adı]]&amp; " "&amp;DersHavuzu4[[#This Row],[Şube]]&amp;" "&amp;DersHavuzu4[[#This Row],[İşleme]]</f>
        <v xml:space="preserve">MMM 4061 Eklemeli İmalat  </v>
      </c>
    </row>
    <row r="59" spans="1:7" x14ac:dyDescent="0.25">
      <c r="G59" s="13"/>
    </row>
    <row r="60" spans="1:7" x14ac:dyDescent="0.25">
      <c r="G60" s="13"/>
    </row>
  </sheetData>
  <phoneticPr fontId="9" type="noConversion"/>
  <pageMargins left="0.7" right="0.7" top="0.75" bottom="0.75" header="0.3" footer="0.3"/>
  <pageSetup paperSize="9" orientation="portrait" horizontalDpi="4294967293"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
  <sheetViews>
    <sheetView workbookViewId="0">
      <selection activeCell="F2" sqref="F2:F5"/>
    </sheetView>
  </sheetViews>
  <sheetFormatPr defaultRowHeight="15" x14ac:dyDescent="0.25"/>
  <cols>
    <col min="1" max="1" width="9.140625" style="10"/>
    <col min="2" max="2" width="10.5703125" style="10" bestFit="1" customWidth="1"/>
    <col min="3" max="3" width="38.7109375" style="10" bestFit="1" customWidth="1"/>
    <col min="4" max="4" width="9.140625" style="10" customWidth="1"/>
    <col min="5" max="5" width="9.140625" style="10" bestFit="1" customWidth="1"/>
    <col min="6" max="6" width="24.28515625" style="10" bestFit="1" customWidth="1"/>
    <col min="7" max="7" width="59.28515625" style="10" bestFit="1" customWidth="1"/>
    <col min="8" max="8" width="9.140625" style="10"/>
    <col min="9" max="9" width="52.140625" style="10" bestFit="1" customWidth="1"/>
    <col min="10" max="14" width="9.140625" style="10"/>
    <col min="15" max="15" width="42.28515625" style="10" bestFit="1" customWidth="1"/>
    <col min="16" max="17" width="9.140625" style="10"/>
    <col min="18" max="18" width="9.85546875" style="10" bestFit="1" customWidth="1"/>
    <col min="19" max="19" width="34.85546875" style="10" bestFit="1" customWidth="1"/>
    <col min="20" max="20" width="10.140625" style="10" bestFit="1" customWidth="1"/>
    <col min="21" max="22" width="2" style="10" bestFit="1" customWidth="1"/>
    <col min="23" max="23" width="40.5703125" style="10" bestFit="1" customWidth="1"/>
    <col min="24" max="16384" width="9.140625" style="10"/>
  </cols>
  <sheetData>
    <row r="1" spans="1:24" x14ac:dyDescent="0.25">
      <c r="A1" s="10" t="s">
        <v>52</v>
      </c>
      <c r="B1" s="10" t="s">
        <v>53</v>
      </c>
      <c r="C1" s="10" t="s">
        <v>57</v>
      </c>
      <c r="D1" s="10" t="s">
        <v>54</v>
      </c>
      <c r="E1" s="10" t="s">
        <v>55</v>
      </c>
      <c r="F1" s="10" t="s">
        <v>56</v>
      </c>
      <c r="G1" s="10" t="s">
        <v>51</v>
      </c>
    </row>
    <row r="2" spans="1:24" x14ac:dyDescent="0.25">
      <c r="A2" s="10">
        <v>5</v>
      </c>
      <c r="B2" s="11" t="s">
        <v>163</v>
      </c>
      <c r="C2" s="12" t="s">
        <v>164</v>
      </c>
      <c r="F2" s="89" t="s">
        <v>199</v>
      </c>
      <c r="G2" s="10" t="str">
        <f>DersHavuzu5[[#This Row],[Kod]] &amp; " " &amp; DersHavuzu5[[#This Row],[Ders Adı]]&amp; " "&amp;DersHavuzu5[[#This Row],[Şube]]&amp;" "&amp;DersHavuzu5[[#This Row],[İşleme]]</f>
        <v xml:space="preserve">MTS 3003 Nanoteknolojiye Giriş  </v>
      </c>
      <c r="I2" s="10" t="str" cm="1">
        <f t="array" ref="I2">_xlfn._xlws.FILTER(DersHavuzu5[Sütun1], (DersHavuzu5[Sınıf]=5) * (COUNTIF(Sayfa1!S3:V86, DersHavuzu5[Sütun1])=0), "Ders Kalmadı")</f>
        <v>Ders Kalmadı</v>
      </c>
    </row>
    <row r="3" spans="1:24" x14ac:dyDescent="0.25">
      <c r="A3" s="10">
        <v>5</v>
      </c>
      <c r="B3" s="11" t="s">
        <v>163</v>
      </c>
      <c r="C3" s="12" t="s">
        <v>164</v>
      </c>
      <c r="F3" s="89" t="s">
        <v>199</v>
      </c>
      <c r="G3" s="10" t="str">
        <f>DersHavuzu5[[#This Row],[Kod]] &amp; " " &amp; DersHavuzu5[[#This Row],[Ders Adı]]&amp; " "&amp;DersHavuzu5[[#This Row],[Şube]]&amp;" "&amp;DersHavuzu5[[#This Row],[İşleme]]</f>
        <v xml:space="preserve">MTS 3003 Nanoteknolojiye Giriş  </v>
      </c>
    </row>
    <row r="4" spans="1:24" x14ac:dyDescent="0.25">
      <c r="A4" s="10">
        <v>5</v>
      </c>
      <c r="B4" s="11" t="s">
        <v>165</v>
      </c>
      <c r="C4" s="12" t="s">
        <v>166</v>
      </c>
      <c r="F4" s="89" t="s">
        <v>199</v>
      </c>
      <c r="G4" s="10" t="str">
        <f>DersHavuzu5[[#This Row],[Kod]] &amp; " " &amp; DersHavuzu5[[#This Row],[Ders Adı]]&amp; " "&amp;DersHavuzu5[[#This Row],[Şube]]&amp;" "&amp;DersHavuzu5[[#This Row],[İşleme]]</f>
        <v xml:space="preserve">MTS 3011 Mühendislik Malzemelerinin Karakterizasyonu  </v>
      </c>
      <c r="X4" s="10">
        <v>40</v>
      </c>
    </row>
    <row r="5" spans="1:24" x14ac:dyDescent="0.25">
      <c r="A5" s="10">
        <v>5</v>
      </c>
      <c r="B5" s="11" t="s">
        <v>165</v>
      </c>
      <c r="C5" s="12" t="s">
        <v>166</v>
      </c>
      <c r="F5" s="89" t="s">
        <v>199</v>
      </c>
      <c r="G5" s="13" t="str">
        <f>DersHavuzu5[[#This Row],[Kod]] &amp; " " &amp; DersHavuzu5[[#This Row],[Ders Adı]]&amp; " "&amp;DersHavuzu5[[#This Row],[Şube]]&amp;" "&amp;DersHavuzu5[[#This Row],[İşleme]]</f>
        <v xml:space="preserve">MTS 3011 Mühendislik Malzemelerinin Karakterizasyonu  </v>
      </c>
    </row>
    <row r="6" spans="1:24" x14ac:dyDescent="0.25">
      <c r="B6" s="11"/>
      <c r="C6" s="12"/>
    </row>
    <row r="7" spans="1:24" x14ac:dyDescent="0.25">
      <c r="B7" s="11"/>
      <c r="C7" s="12"/>
      <c r="G7" s="13"/>
    </row>
    <row r="8" spans="1:24" ht="15" customHeight="1" x14ac:dyDescent="0.25">
      <c r="B8" s="11"/>
      <c r="C8" s="12"/>
    </row>
    <row r="9" spans="1:24" ht="15" customHeight="1" x14ac:dyDescent="0.25">
      <c r="B9" s="11"/>
      <c r="C9" s="12"/>
      <c r="G9" s="13"/>
    </row>
    <row r="10" spans="1:24" x14ac:dyDescent="0.25">
      <c r="B10" s="11"/>
      <c r="C10" s="12"/>
    </row>
    <row r="11" spans="1:24" x14ac:dyDescent="0.25">
      <c r="B11" s="11"/>
      <c r="C11" s="12"/>
      <c r="G11" s="13"/>
    </row>
    <row r="12" spans="1:24" x14ac:dyDescent="0.25">
      <c r="B12" s="11"/>
      <c r="C12" s="12"/>
    </row>
    <row r="13" spans="1:24" x14ac:dyDescent="0.25">
      <c r="B13" s="11"/>
      <c r="C13" s="12"/>
    </row>
    <row r="14" spans="1:24" x14ac:dyDescent="0.25">
      <c r="B14" s="11"/>
      <c r="C14" s="12"/>
    </row>
    <row r="15" spans="1:24" x14ac:dyDescent="0.25">
      <c r="B15" s="11"/>
      <c r="C15" s="12"/>
      <c r="G15" s="13"/>
    </row>
    <row r="16" spans="1:24" x14ac:dyDescent="0.25">
      <c r="B16" s="11"/>
      <c r="C16" s="12"/>
      <c r="G16" s="13"/>
    </row>
    <row r="17" spans="2:7" x14ac:dyDescent="0.25">
      <c r="B17" s="11"/>
      <c r="C17" s="12"/>
      <c r="G17" s="13"/>
    </row>
    <row r="18" spans="2:7" x14ac:dyDescent="0.25">
      <c r="B18" s="11"/>
      <c r="C18" s="12"/>
      <c r="G18" s="13"/>
    </row>
    <row r="19" spans="2:7" x14ac:dyDescent="0.25">
      <c r="B19" s="11"/>
      <c r="C19" s="12"/>
      <c r="G19" s="13"/>
    </row>
    <row r="20" spans="2:7" x14ac:dyDescent="0.25">
      <c r="B20" s="11"/>
      <c r="C20" s="12"/>
      <c r="G20" s="13"/>
    </row>
    <row r="21" spans="2:7" x14ac:dyDescent="0.25">
      <c r="B21" s="11"/>
      <c r="C21" s="12"/>
      <c r="G21" s="13"/>
    </row>
    <row r="22" spans="2:7" x14ac:dyDescent="0.25">
      <c r="B22" s="11"/>
      <c r="C22" s="12"/>
      <c r="G22" s="13"/>
    </row>
    <row r="23" spans="2:7" x14ac:dyDescent="0.25">
      <c r="B23" s="11"/>
      <c r="C23" s="12"/>
      <c r="G23" s="13"/>
    </row>
    <row r="24" spans="2:7" x14ac:dyDescent="0.25">
      <c r="B24" s="11"/>
      <c r="C24" s="12"/>
      <c r="G24" s="13"/>
    </row>
    <row r="25" spans="2:7" x14ac:dyDescent="0.25">
      <c r="B25" s="11"/>
      <c r="C25" s="12"/>
      <c r="G25" s="13"/>
    </row>
    <row r="26" spans="2:7" x14ac:dyDescent="0.25">
      <c r="B26" s="11"/>
      <c r="C26" s="12"/>
      <c r="G26" s="13"/>
    </row>
    <row r="27" spans="2:7" x14ac:dyDescent="0.25">
      <c r="B27" s="11"/>
      <c r="C27" s="12"/>
      <c r="G27" s="13"/>
    </row>
    <row r="28" spans="2:7" x14ac:dyDescent="0.25">
      <c r="B28" s="11"/>
      <c r="C28" s="12"/>
      <c r="G28" s="13"/>
    </row>
    <row r="29" spans="2:7" x14ac:dyDescent="0.25">
      <c r="B29" s="11"/>
      <c r="C29" s="12"/>
      <c r="G29" s="13"/>
    </row>
    <row r="30" spans="2:7" x14ac:dyDescent="0.25">
      <c r="B30" s="11"/>
      <c r="C30" s="12"/>
      <c r="G30" s="13"/>
    </row>
    <row r="31" spans="2:7" x14ac:dyDescent="0.25">
      <c r="B31" s="11"/>
      <c r="C31" s="12"/>
      <c r="G31" s="13"/>
    </row>
    <row r="32" spans="2:7" x14ac:dyDescent="0.25">
      <c r="B32" s="11"/>
      <c r="C32" s="12"/>
      <c r="G32" s="13"/>
    </row>
    <row r="33" spans="2:7" x14ac:dyDescent="0.25">
      <c r="B33" s="11"/>
      <c r="C33" s="12"/>
      <c r="G33" s="13"/>
    </row>
    <row r="34" spans="2:7" x14ac:dyDescent="0.25">
      <c r="B34" s="11"/>
      <c r="C34" s="12"/>
      <c r="G34" s="13"/>
    </row>
    <row r="35" spans="2:7" x14ac:dyDescent="0.25">
      <c r="B35" s="11"/>
      <c r="C35" s="12"/>
      <c r="G35" s="13"/>
    </row>
    <row r="36" spans="2:7" x14ac:dyDescent="0.25">
      <c r="B36" s="11"/>
      <c r="C36" s="12"/>
      <c r="G36" s="13"/>
    </row>
    <row r="37" spans="2:7" x14ac:dyDescent="0.25">
      <c r="B37" s="11"/>
      <c r="C37" s="12"/>
      <c r="G37" s="13"/>
    </row>
    <row r="38" spans="2:7" x14ac:dyDescent="0.25">
      <c r="B38" s="11"/>
      <c r="C38" s="12"/>
      <c r="G38" s="13"/>
    </row>
    <row r="39" spans="2:7" x14ac:dyDescent="0.25">
      <c r="B39" s="11"/>
      <c r="C39" s="12"/>
      <c r="G39" s="13"/>
    </row>
    <row r="40" spans="2:7" x14ac:dyDescent="0.25">
      <c r="B40" s="11"/>
      <c r="C40" s="12"/>
      <c r="G40" s="13"/>
    </row>
    <row r="41" spans="2:7" x14ac:dyDescent="0.25">
      <c r="B41" s="11"/>
      <c r="C41" s="12"/>
      <c r="G41" s="13"/>
    </row>
    <row r="42" spans="2:7" x14ac:dyDescent="0.25">
      <c r="B42" s="11"/>
      <c r="C42" s="12"/>
      <c r="G42" s="13"/>
    </row>
    <row r="43" spans="2:7" x14ac:dyDescent="0.25">
      <c r="B43" s="11"/>
      <c r="C43" s="12"/>
      <c r="G43" s="13"/>
    </row>
    <row r="44" spans="2:7" x14ac:dyDescent="0.25">
      <c r="B44" s="11"/>
      <c r="C44" s="12"/>
      <c r="G44" s="13"/>
    </row>
    <row r="45" spans="2:7" x14ac:dyDescent="0.25">
      <c r="B45" s="11"/>
      <c r="C45" s="11"/>
      <c r="G45" s="13"/>
    </row>
    <row r="46" spans="2:7" x14ac:dyDescent="0.25">
      <c r="B46" s="11"/>
      <c r="C46" s="11"/>
      <c r="G46" s="13"/>
    </row>
    <row r="47" spans="2:7" x14ac:dyDescent="0.25">
      <c r="B47" s="11"/>
      <c r="C47" s="11"/>
      <c r="G47" s="13"/>
    </row>
    <row r="48" spans="2:7" x14ac:dyDescent="0.25">
      <c r="B48" s="11"/>
      <c r="C48" s="11"/>
      <c r="G48" s="13"/>
    </row>
    <row r="49" spans="2:7" x14ac:dyDescent="0.25">
      <c r="B49" s="11"/>
      <c r="C49" s="11"/>
      <c r="G49" s="13"/>
    </row>
    <row r="50" spans="2:7" x14ac:dyDescent="0.25">
      <c r="B50" s="11"/>
      <c r="C50" s="11"/>
      <c r="G50" s="13"/>
    </row>
    <row r="51" spans="2:7" x14ac:dyDescent="0.25">
      <c r="B51" s="11"/>
      <c r="C51" s="11"/>
      <c r="G51" s="13"/>
    </row>
    <row r="52" spans="2:7" x14ac:dyDescent="0.25">
      <c r="B52" s="11"/>
      <c r="C52" s="11"/>
      <c r="G52" s="13"/>
    </row>
    <row r="53" spans="2:7" x14ac:dyDescent="0.25">
      <c r="B53" s="11"/>
      <c r="C53" s="11"/>
      <c r="G53" s="13"/>
    </row>
    <row r="62" spans="2:7" x14ac:dyDescent="0.25">
      <c r="G62" s="13"/>
    </row>
    <row r="63" spans="2:7" x14ac:dyDescent="0.25">
      <c r="G63" s="13"/>
    </row>
  </sheetData>
  <pageMargins left="0.7" right="0.7" top="0.75" bottom="0.75" header="0.3" footer="0.3"/>
  <pageSetup paperSize="9" orientation="portrait" horizontalDpi="4294967293"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vt:i4>
      </vt:variant>
      <vt:variant>
        <vt:lpstr>Adlandırılmış Aralıklar</vt:lpstr>
      </vt:variant>
      <vt:variant>
        <vt:i4>1</vt:i4>
      </vt:variant>
    </vt:vector>
  </HeadingPairs>
  <TitlesOfParts>
    <vt:vector size="8" baseType="lpstr">
      <vt:lpstr>Sayfa1</vt:lpstr>
      <vt:lpstr>Sayfa2</vt:lpstr>
      <vt:lpstr>Sayfa3</vt:lpstr>
      <vt:lpstr>Sayfa4</vt:lpstr>
      <vt:lpstr>Sayfa5</vt:lpstr>
      <vt:lpstr>Sayfa6</vt:lpstr>
      <vt:lpstr>Sayfa7</vt:lpstr>
      <vt:lpstr>Derslikler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end.user</cp:lastModifiedBy>
  <cp:lastPrinted>2026-07-08T13:57:16Z</cp:lastPrinted>
  <dcterms:created xsi:type="dcterms:W3CDTF">2015-06-05T18:19:34Z</dcterms:created>
  <dcterms:modified xsi:type="dcterms:W3CDTF">2026-09-04T12:30:23Z</dcterms:modified>
</cp:coreProperties>
</file>